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Height="17175" tabRatio="674"/>
  </bookViews>
  <sheets>
    <sheet name="城北市场起租价格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<sst xmlns="http://schemas.openxmlformats.org/spreadsheetml/2006/main" count="645" uniqueCount="234">
  <si>
    <t>城北市场起租价格</t>
  </si>
  <si>
    <t>序号</t>
  </si>
  <si>
    <t>位置</t>
  </si>
  <si>
    <t>商铺号/摊位号</t>
  </si>
  <si>
    <t>面积（㎡）</t>
  </si>
  <si>
    <t>摊位数（个）</t>
  </si>
  <si>
    <t>评估日单价底价
（元/㎡/天）</t>
  </si>
  <si>
    <t>租金
（元/年）</t>
  </si>
  <si>
    <t>管理费
（元/年）</t>
  </si>
  <si>
    <t>合计
（元/年）</t>
  </si>
  <si>
    <t>能源费用</t>
  </si>
  <si>
    <t>备注</t>
  </si>
  <si>
    <t>一楼东侧北外铺</t>
  </si>
  <si>
    <t>商01-01</t>
  </si>
  <si>
    <t>按国家相关规定收取</t>
  </si>
  <si>
    <t>商01-02</t>
  </si>
  <si>
    <t>商01-03</t>
  </si>
  <si>
    <t>一楼东侧南外铺</t>
  </si>
  <si>
    <t>商01-04/05</t>
  </si>
  <si>
    <t>商01-06</t>
  </si>
  <si>
    <t>一楼南侧外铺</t>
  </si>
  <si>
    <t>商01-07-1</t>
  </si>
  <si>
    <t>商01-07-2</t>
  </si>
  <si>
    <t>商01-08</t>
  </si>
  <si>
    <t>商01-09</t>
  </si>
  <si>
    <t>商01-09-1</t>
  </si>
  <si>
    <t>商01-10</t>
  </si>
  <si>
    <t>商01-10-1</t>
  </si>
  <si>
    <t>商01-11</t>
  </si>
  <si>
    <t>一楼西侧外铺</t>
  </si>
  <si>
    <t>商01-12</t>
  </si>
  <si>
    <t>商01-13</t>
  </si>
  <si>
    <t>商01-14/15</t>
  </si>
  <si>
    <t>商01-16</t>
  </si>
  <si>
    <t>商01-17</t>
  </si>
  <si>
    <t>商01-18</t>
  </si>
  <si>
    <t>一楼北侧内铺</t>
  </si>
  <si>
    <t>商01-19</t>
  </si>
  <si>
    <t>商01-20/20-1</t>
  </si>
  <si>
    <t>一楼东侧北内铺</t>
  </si>
  <si>
    <t>商01-21/22</t>
  </si>
  <si>
    <t>商01-23</t>
  </si>
  <si>
    <t>商01-24</t>
  </si>
  <si>
    <t>/</t>
  </si>
  <si>
    <t>商01-25</t>
  </si>
  <si>
    <t>一楼东侧南内铺</t>
  </si>
  <si>
    <t>商01-26-1/26-2</t>
  </si>
  <si>
    <t>商01-27-1</t>
  </si>
  <si>
    <t>商01-27-2</t>
  </si>
  <si>
    <t>商01-27-3</t>
  </si>
  <si>
    <t>商01-27-4/5</t>
  </si>
  <si>
    <t>一楼南侧内铺</t>
  </si>
  <si>
    <t>商01-28</t>
  </si>
  <si>
    <t>商01-29</t>
  </si>
  <si>
    <t>商01-30</t>
  </si>
  <si>
    <t>一楼西侧内铺</t>
  </si>
  <si>
    <t>商01-31</t>
  </si>
  <si>
    <t>商01-32/33</t>
  </si>
  <si>
    <t>商01-34/35/36</t>
  </si>
  <si>
    <t>商01-37</t>
  </si>
  <si>
    <t>租金（元/年）</t>
  </si>
  <si>
    <t>管理费（元/年）</t>
  </si>
  <si>
    <t>合计（元/年）</t>
  </si>
  <si>
    <t>商01-38/39/40</t>
  </si>
  <si>
    <t>商01-41</t>
  </si>
  <si>
    <t>商01-42/43</t>
  </si>
  <si>
    <t>一楼中厅</t>
  </si>
  <si>
    <t>商1-44-1</t>
  </si>
  <si>
    <t>商1-44-2</t>
  </si>
  <si>
    <t>商1-44-3</t>
  </si>
  <si>
    <t>商1-44-4</t>
  </si>
  <si>
    <t>商1-44-5</t>
  </si>
  <si>
    <t>商1-44-6</t>
  </si>
  <si>
    <t>商1-44-7</t>
  </si>
  <si>
    <t>商1-44-8</t>
  </si>
  <si>
    <t>商1-45-1</t>
  </si>
  <si>
    <t>商1-45-2</t>
  </si>
  <si>
    <t>商1-45-3</t>
  </si>
  <si>
    <t>商1-45-4</t>
  </si>
  <si>
    <t>商1-45-5</t>
  </si>
  <si>
    <t>商1-45-6</t>
  </si>
  <si>
    <t>商1-45-7</t>
  </si>
  <si>
    <t>二楼商铺</t>
  </si>
  <si>
    <t>商02-02-01</t>
  </si>
  <si>
    <t>商02-02-02</t>
  </si>
  <si>
    <t>商02-03-01</t>
  </si>
  <si>
    <t>商02-03-02</t>
  </si>
  <si>
    <t>商02-04</t>
  </si>
  <si>
    <t>商02-10</t>
  </si>
  <si>
    <t>商02-13-1</t>
  </si>
  <si>
    <t>商02-13-2</t>
  </si>
  <si>
    <t>商02-14</t>
  </si>
  <si>
    <t>商02-14-1</t>
  </si>
  <si>
    <t>商02-15</t>
  </si>
  <si>
    <t>商02-16-1</t>
  </si>
  <si>
    <t>商2-16</t>
  </si>
  <si>
    <t>商02-17</t>
  </si>
  <si>
    <t>商02-18-1       
商02-18-2</t>
  </si>
  <si>
    <t>商02-18-3</t>
  </si>
  <si>
    <t>二楼仓库</t>
  </si>
  <si>
    <t>商02-19</t>
  </si>
  <si>
    <t>商02-20</t>
  </si>
  <si>
    <t>商02-21</t>
  </si>
  <si>
    <t>商02-22</t>
  </si>
  <si>
    <t>商02-23</t>
  </si>
  <si>
    <t>商02-24</t>
  </si>
  <si>
    <t>商02-25</t>
  </si>
  <si>
    <t>商02-26</t>
  </si>
  <si>
    <t>商02-33</t>
  </si>
  <si>
    <t>商02-34</t>
  </si>
  <si>
    <t>商02-40</t>
  </si>
  <si>
    <t>商02-41</t>
  </si>
  <si>
    <t>商02-42</t>
  </si>
  <si>
    <t>商02-05</t>
  </si>
  <si>
    <t>商02-06</t>
  </si>
  <si>
    <t>消防墙南面</t>
  </si>
  <si>
    <t>商02-07</t>
  </si>
  <si>
    <t>商02-07-01</t>
  </si>
  <si>
    <t>商02-07-02</t>
  </si>
  <si>
    <t>商02-07-03</t>
  </si>
  <si>
    <t>商02-07-04</t>
  </si>
  <si>
    <t>商02-08</t>
  </si>
  <si>
    <t>商02-09</t>
  </si>
  <si>
    <t>商02-09-1</t>
  </si>
  <si>
    <t>商02-11</t>
  </si>
  <si>
    <t>商02-12-1</t>
  </si>
  <si>
    <t>商02-12-2</t>
  </si>
  <si>
    <t>商02-35</t>
  </si>
  <si>
    <t>商02-36</t>
  </si>
  <si>
    <t>商02-37</t>
  </si>
  <si>
    <t>商02-38</t>
  </si>
  <si>
    <t>商02-39</t>
  </si>
  <si>
    <t>水产</t>
  </si>
  <si>
    <t>1-1/2/3</t>
  </si>
  <si>
    <t>1-4/5/6</t>
  </si>
  <si>
    <t>1-7/8/9</t>
  </si>
  <si>
    <t>1-10/11/12</t>
  </si>
  <si>
    <t>2-1/2/3/10/11/12</t>
  </si>
  <si>
    <t>2-4/5/6/7/8/9</t>
  </si>
  <si>
    <t>3-1/2/3/4½</t>
  </si>
  <si>
    <t>3-4½/5/6/7</t>
  </si>
  <si>
    <t>3-8/9/10/11½</t>
  </si>
  <si>
    <t>3-11½/12</t>
  </si>
  <si>
    <t>3-13/14</t>
  </si>
  <si>
    <t>4-1/2/3/4½</t>
  </si>
  <si>
    <t>4-4½/5/6/7</t>
  </si>
  <si>
    <t>4-8/9/10/11½</t>
  </si>
  <si>
    <t>4-11½/12/13/14</t>
  </si>
  <si>
    <t>快捷/冷冻</t>
  </si>
  <si>
    <t>5-1/2/3/4</t>
  </si>
  <si>
    <t>5-5/6/7/8</t>
  </si>
  <si>
    <t>5-9/10/11/12</t>
  </si>
  <si>
    <t>5-13/14/15/16</t>
  </si>
  <si>
    <t>豆制品</t>
  </si>
  <si>
    <t>6-1/2/3</t>
  </si>
  <si>
    <t>6-4/5/6</t>
  </si>
  <si>
    <t>6-7/8/9/10</t>
  </si>
  <si>
    <t>6-11/12</t>
  </si>
  <si>
    <t>水果</t>
  </si>
  <si>
    <t>7-1/2/3/4/5/6/7/8</t>
  </si>
  <si>
    <t>7-9/10/11/12/13/14/15/16</t>
  </si>
  <si>
    <t>8-1/2/3/4/5/6/7/8</t>
  </si>
  <si>
    <t>8-9/10/11/12/13/14/15/16</t>
  </si>
  <si>
    <t>蔬菜</t>
  </si>
  <si>
    <t>9-1/2/3</t>
  </si>
  <si>
    <t>9-4/5/6</t>
  </si>
  <si>
    <t>9-7/8/9</t>
  </si>
  <si>
    <t>9-10/11/12</t>
  </si>
  <si>
    <t>10-1/2/3</t>
  </si>
  <si>
    <t>10-4/5/6</t>
  </si>
  <si>
    <t>10-7/8/9</t>
  </si>
  <si>
    <t>10-10/11/12</t>
  </si>
  <si>
    <t>11-1/2/3</t>
  </si>
  <si>
    <t>11-4/5/6</t>
  </si>
  <si>
    <t>11-7/8/9</t>
  </si>
  <si>
    <t>11-10/11/12</t>
  </si>
  <si>
    <t>12-1/2/3</t>
  </si>
  <si>
    <t>禽蛋</t>
  </si>
  <si>
    <t>12-4/5/6</t>
  </si>
  <si>
    <t>12-7/8/9</t>
  </si>
  <si>
    <t>12-10/11/12</t>
  </si>
  <si>
    <t>13-7/8/9</t>
  </si>
  <si>
    <t>13-10/11/12</t>
  </si>
  <si>
    <t>14-1/2/3/4/5/6/7/8/9/10/11/12/13/14</t>
  </si>
  <si>
    <t>15-1/2/3/4½</t>
  </si>
  <si>
    <t>15-4½/5/6/7</t>
  </si>
  <si>
    <t>蔬菜（豆芽）</t>
  </si>
  <si>
    <t>15-8/9/10/11½</t>
  </si>
  <si>
    <t>水发货</t>
  </si>
  <si>
    <t>15-11½/12/13/14</t>
  </si>
  <si>
    <t>16-1/2/3/4½</t>
  </si>
  <si>
    <t>16-4½/5/6/7/8/9/10/11½</t>
  </si>
  <si>
    <t>16-11½/12/13/14</t>
  </si>
  <si>
    <t>17-1/2/3/4/5/6/7</t>
  </si>
  <si>
    <t>17-8/9/10/11½</t>
  </si>
  <si>
    <t>17-11½/12/13/14</t>
  </si>
  <si>
    <t>18-1/2/3/4½</t>
  </si>
  <si>
    <t>18-4½/5//6/7</t>
  </si>
  <si>
    <t>18-8/9/10/11½</t>
  </si>
  <si>
    <t>18-11½/12/13/14</t>
  </si>
  <si>
    <t>19-8/9/10/11/12/13/14</t>
  </si>
  <si>
    <t>自产自销</t>
  </si>
  <si>
    <t>20-1/2</t>
  </si>
  <si>
    <t>20-3/4</t>
  </si>
  <si>
    <t>20-5/6/7/8/9/10</t>
  </si>
  <si>
    <t>20-11/12</t>
  </si>
  <si>
    <t>20-13/14</t>
  </si>
  <si>
    <t>21-1/2/3/4/5/6/7</t>
  </si>
  <si>
    <t>21-8/9/10/11/12/13/14</t>
  </si>
  <si>
    <t>22-1/2/3/4/5/6/7/8/9/10/11/12/13/14</t>
  </si>
  <si>
    <t>23-1/2/3/4½</t>
  </si>
  <si>
    <t>23-4½/5/6/7</t>
  </si>
  <si>
    <t>23-8/9/10/11/12/13/14</t>
  </si>
  <si>
    <t>肉类</t>
  </si>
  <si>
    <t>24-1/2/3/4/½</t>
  </si>
  <si>
    <t>24-4½/5/6/7</t>
  </si>
  <si>
    <t>24-8/9//10/11½</t>
  </si>
  <si>
    <t>24-11½/12/13/14</t>
  </si>
  <si>
    <t>牛羊肉</t>
  </si>
  <si>
    <t>（25-26）-8/9/10/11½</t>
  </si>
  <si>
    <t>肉制品</t>
  </si>
  <si>
    <t>（25-26）-11½/12/13/14</t>
  </si>
  <si>
    <t>13-1/2/3/4/5/6</t>
  </si>
  <si>
    <t>19-1/2/3/4/5/6/7</t>
  </si>
  <si>
    <t>（25-26）-1/2/3/4/5/6/7</t>
  </si>
  <si>
    <t>27-1/2/3/4/5/6/7/8/9/10/11/12/13/14</t>
  </si>
  <si>
    <t>28-1/2/3/4/5/6/7/8/9/10/11/12/13/14</t>
  </si>
  <si>
    <t>29-1/2/3/4/5/6/7/8/9/10/11/12</t>
  </si>
  <si>
    <t>30-1/2/3/4/5/6/7/8/910/11/12/13/14</t>
  </si>
  <si>
    <t>31-1/2/3/4/5/6/7/8/9/10/11/12/13/14/15/16/17/18</t>
  </si>
  <si>
    <t>三楼</t>
  </si>
  <si>
    <t>四层屋面</t>
  </si>
  <si>
    <t>屋面基站（1个）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</si>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</sst>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A8EAE4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1"/>
  <sheetViews>
    <sheetView tabSelected="1" view="pageBreakPreview" zoomScaleNormal="100" workbookViewId="0">
      <selection activeCell="O16" sqref="O16"/>
    </sheetView>
  </sheetViews>
  <sheetFormatPr defaultColWidth="9" defaultRowHeight="13.5"/>
  <cols>
    <col min="2" max="2" width="17.125" customWidth="1"/>
    <col min="3" max="3" width="25.875" customWidth="1"/>
    <col min="4" max="4" width="14.625" customWidth="1"/>
    <col min="5" max="5" width="15.875" customWidth="1"/>
    <col min="6" max="6" width="18.375" customWidth="1"/>
    <col min="7" max="9" width="16.625" customWidth="1"/>
    <col min="10" max="10" width="22" customWidth="1"/>
    <col min="11" max="11" width="10.25" customWidth="1"/>
  </cols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3" customHeight="1" spans="1:11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35" customHeight="1" spans="1:11">
      <c r="A3" s="7">
        <v>1</v>
      </c>
      <c r="B3" s="8" t="s">
        <v>12</v>
      </c>
      <c r="C3" s="9" t="s">
        <v>13</v>
      </c>
      <c r="D3" s="8">
        <v>28.5</v>
      </c>
      <c r="E3" s="8"/>
      <c r="F3" s="8">
        <v>0.74</v>
      </c>
      <c r="G3" s="10">
        <f t="shared" ref="G3:G16" si="0">ROUND(D3*F3*365,2)</f>
        <v>7697.85</v>
      </c>
      <c r="H3" s="10">
        <f t="shared" ref="H3:H16" si="1">ROUND(D3*295,2)</f>
        <v>8407.5</v>
      </c>
      <c r="I3" s="10">
        <f t="shared" ref="I3:I16" si="2">G3+H3</f>
        <v>16105.35</v>
      </c>
      <c r="J3" s="11" t="s">
        <v>14</v>
      </c>
      <c r="K3" s="12"/>
    </row>
    <row r="4" ht="35" customHeight="1" spans="1:11">
      <c r="A4" s="13">
        <v>2</v>
      </c>
      <c r="B4" s="14" t="s">
        <v>12</v>
      </c>
      <c r="C4" s="14" t="s">
        <v>15</v>
      </c>
      <c r="D4" s="14">
        <v>59.28</v>
      </c>
      <c r="E4" s="14"/>
      <c r="F4" s="14">
        <v>0.74</v>
      </c>
      <c r="G4" s="15">
        <f t="shared" si="0"/>
        <v>16011.53</v>
      </c>
      <c r="H4" s="15">
        <f t="shared" si="1"/>
        <v>17487.6</v>
      </c>
      <c r="I4" s="15">
        <f t="shared" si="2"/>
        <v>33499.13</v>
      </c>
      <c r="J4" s="16" t="s">
        <v>14</v>
      </c>
      <c r="K4" s="17"/>
    </row>
    <row r="5" ht="35" customHeight="1" spans="1:11">
      <c r="A5" s="13">
        <v>3</v>
      </c>
      <c r="B5" s="14" t="s">
        <v>12</v>
      </c>
      <c r="C5" s="18" t="s">
        <v>16</v>
      </c>
      <c r="D5" s="14">
        <v>29.64</v>
      </c>
      <c r="E5" s="14"/>
      <c r="F5" s="15">
        <v>0.74</v>
      </c>
      <c r="G5" s="15">
        <f t="shared" si="0"/>
        <v>8005.76</v>
      </c>
      <c r="H5" s="15">
        <f t="shared" si="1"/>
        <v>8743.8</v>
      </c>
      <c r="I5" s="15">
        <f t="shared" si="2"/>
        <v>16749.56</v>
      </c>
      <c r="J5" s="16" t="s">
        <v>14</v>
      </c>
      <c r="K5" s="17"/>
    </row>
    <row r="6" ht="35" customHeight="1" spans="1:11">
      <c r="A6" s="13">
        <v>4</v>
      </c>
      <c r="B6" s="14" t="s">
        <v>17</v>
      </c>
      <c r="C6" s="18" t="s">
        <v>18</v>
      </c>
      <c r="D6" s="14">
        <v>99.18</v>
      </c>
      <c r="E6" s="14"/>
      <c r="F6" s="15">
        <v>0.87</v>
      </c>
      <c r="G6" s="15">
        <f t="shared" si="0"/>
        <v>31494.61</v>
      </c>
      <c r="H6" s="15">
        <f t="shared" si="1"/>
        <v>29258.1</v>
      </c>
      <c r="I6" s="15">
        <f t="shared" si="2"/>
        <v>60752.71</v>
      </c>
      <c r="J6" s="16" t="s">
        <v>14</v>
      </c>
      <c r="K6" s="17"/>
    </row>
    <row r="7" ht="35" customHeight="1" spans="1:11">
      <c r="A7" s="13">
        <v>5</v>
      </c>
      <c r="B7" s="14" t="s">
        <v>17</v>
      </c>
      <c r="C7" s="14" t="s">
        <v>19</v>
      </c>
      <c r="D7" s="13">
        <v>47.88</v>
      </c>
      <c r="E7" s="13"/>
      <c r="F7" s="15">
        <v>0.87</v>
      </c>
      <c r="G7" s="15">
        <f t="shared" si="0"/>
        <v>15204.29</v>
      </c>
      <c r="H7" s="15">
        <f t="shared" si="1"/>
        <v>14124.6</v>
      </c>
      <c r="I7" s="15">
        <f t="shared" si="2"/>
        <v>29328.89</v>
      </c>
      <c r="J7" s="16" t="s">
        <v>14</v>
      </c>
      <c r="K7" s="17"/>
    </row>
    <row r="8" ht="35" customHeight="1" spans="1:11">
      <c r="A8" s="13">
        <v>6</v>
      </c>
      <c r="B8" s="14" t="s">
        <v>20</v>
      </c>
      <c r="C8" s="18" t="s">
        <v>21</v>
      </c>
      <c r="D8" s="14">
        <v>22.8</v>
      </c>
      <c r="E8" s="14"/>
      <c r="F8" s="15">
        <v>3.07</v>
      </c>
      <c r="G8" s="15">
        <f t="shared" si="0"/>
        <v>25548.54</v>
      </c>
      <c r="H8" s="15">
        <f t="shared" si="1"/>
        <v>6726</v>
      </c>
      <c r="I8" s="15">
        <f t="shared" si="2"/>
        <v>32274.54</v>
      </c>
      <c r="J8" s="16" t="s">
        <v>14</v>
      </c>
      <c r="K8" s="17"/>
    </row>
    <row r="9" ht="35" customHeight="1" spans="1:11">
      <c r="A9" s="13">
        <v>7</v>
      </c>
      <c r="B9" s="14" t="s">
        <v>20</v>
      </c>
      <c r="C9" s="18" t="s">
        <v>22</v>
      </c>
      <c r="D9" s="14">
        <v>30.78</v>
      </c>
      <c r="E9" s="14"/>
      <c r="F9" s="15">
        <v>3.07</v>
      </c>
      <c r="G9" s="15">
        <f t="shared" si="0"/>
        <v>34490.53</v>
      </c>
      <c r="H9" s="15">
        <f t="shared" si="1"/>
        <v>9080.1</v>
      </c>
      <c r="I9" s="15">
        <f t="shared" si="2"/>
        <v>43570.63</v>
      </c>
      <c r="J9" s="16" t="s">
        <v>14</v>
      </c>
      <c r="K9" s="17"/>
    </row>
    <row r="10" ht="35" customHeight="1" spans="1:11">
      <c r="A10" s="13">
        <v>8</v>
      </c>
      <c r="B10" s="14" t="s">
        <v>20</v>
      </c>
      <c r="C10" s="18" t="s">
        <v>23</v>
      </c>
      <c r="D10" s="14">
        <v>60.42</v>
      </c>
      <c r="E10" s="14"/>
      <c r="F10" s="15">
        <v>3.07</v>
      </c>
      <c r="G10" s="15">
        <f t="shared" si="0"/>
        <v>67703.63</v>
      </c>
      <c r="H10" s="15">
        <f t="shared" si="1"/>
        <v>17823.9</v>
      </c>
      <c r="I10" s="15">
        <f t="shared" si="2"/>
        <v>85527.53</v>
      </c>
      <c r="J10" s="16" t="s">
        <v>14</v>
      </c>
      <c r="K10" s="17"/>
    </row>
    <row r="11" ht="35" customHeight="1" spans="1:11">
      <c r="A11" s="13">
        <v>9</v>
      </c>
      <c r="B11" s="14" t="s">
        <v>20</v>
      </c>
      <c r="C11" s="18" t="s">
        <v>24</v>
      </c>
      <c r="D11" s="14">
        <v>28.5</v>
      </c>
      <c r="E11" s="14"/>
      <c r="F11" s="15">
        <v>3.07</v>
      </c>
      <c r="G11" s="15">
        <f t="shared" si="0"/>
        <v>31935.68</v>
      </c>
      <c r="H11" s="15">
        <f t="shared" si="1"/>
        <v>8407.5</v>
      </c>
      <c r="I11" s="15">
        <f t="shared" si="2"/>
        <v>40343.18</v>
      </c>
      <c r="J11" s="16" t="s">
        <v>14</v>
      </c>
      <c r="K11" s="17"/>
    </row>
    <row r="12" ht="35" customHeight="1" spans="1:11">
      <c r="A12" s="13">
        <v>10</v>
      </c>
      <c r="B12" s="14" t="s">
        <v>20</v>
      </c>
      <c r="C12" s="18" t="s">
        <v>25</v>
      </c>
      <c r="D12" s="14">
        <v>60</v>
      </c>
      <c r="E12" s="14"/>
      <c r="F12" s="15">
        <v>3.07</v>
      </c>
      <c r="G12" s="15">
        <f t="shared" si="0"/>
        <v>67233</v>
      </c>
      <c r="H12" s="15">
        <f t="shared" si="1"/>
        <v>17700</v>
      </c>
      <c r="I12" s="15">
        <f t="shared" si="2"/>
        <v>84933</v>
      </c>
      <c r="J12" s="16" t="s">
        <v>14</v>
      </c>
      <c r="K12" s="17"/>
    </row>
    <row r="13" ht="35" customHeight="1" spans="1:11">
      <c r="A13" s="13">
        <v>11</v>
      </c>
      <c r="B13" s="14" t="s">
        <v>20</v>
      </c>
      <c r="C13" s="18" t="s">
        <v>26</v>
      </c>
      <c r="D13" s="14">
        <v>30.78</v>
      </c>
      <c r="E13" s="14"/>
      <c r="F13" s="15">
        <v>3.07</v>
      </c>
      <c r="G13" s="15">
        <f t="shared" si="0"/>
        <v>34490.53</v>
      </c>
      <c r="H13" s="15">
        <f t="shared" si="1"/>
        <v>9080.1</v>
      </c>
      <c r="I13" s="15">
        <f t="shared" si="2"/>
        <v>43570.63</v>
      </c>
      <c r="J13" s="16" t="s">
        <v>14</v>
      </c>
      <c r="K13" s="17"/>
    </row>
    <row r="14" ht="35" customHeight="1" spans="1:11">
      <c r="A14" s="13">
        <v>12</v>
      </c>
      <c r="B14" s="14" t="s">
        <v>20</v>
      </c>
      <c r="C14" s="18" t="s">
        <v>27</v>
      </c>
      <c r="D14" s="14">
        <v>30.78</v>
      </c>
      <c r="E14" s="14"/>
      <c r="F14" s="15">
        <v>3.07</v>
      </c>
      <c r="G14" s="15">
        <f t="shared" si="0"/>
        <v>34490.53</v>
      </c>
      <c r="H14" s="15">
        <f t="shared" si="1"/>
        <v>9080.1</v>
      </c>
      <c r="I14" s="15">
        <f t="shared" si="2"/>
        <v>43570.63</v>
      </c>
      <c r="J14" s="16" t="s">
        <v>14</v>
      </c>
      <c r="K14" s="17"/>
    </row>
    <row r="15" ht="35" customHeight="1" spans="1:11">
      <c r="A15" s="13">
        <v>13</v>
      </c>
      <c r="B15" s="14" t="s">
        <v>20</v>
      </c>
      <c r="C15" s="18" t="s">
        <v>28</v>
      </c>
      <c r="D15" s="14">
        <v>34.2</v>
      </c>
      <c r="E15" s="14"/>
      <c r="F15" s="15">
        <v>3.07</v>
      </c>
      <c r="G15" s="15">
        <f t="shared" si="0"/>
        <v>38322.81</v>
      </c>
      <c r="H15" s="15">
        <f t="shared" si="1"/>
        <v>10089</v>
      </c>
      <c r="I15" s="15">
        <f t="shared" si="2"/>
        <v>48411.81</v>
      </c>
      <c r="J15" s="16" t="s">
        <v>14</v>
      </c>
      <c r="K15" s="17"/>
    </row>
    <row r="16" ht="35" customHeight="1" spans="1:11">
      <c r="A16" s="13">
        <v>14</v>
      </c>
      <c r="B16" s="14" t="s">
        <v>29</v>
      </c>
      <c r="C16" s="18" t="s">
        <v>30</v>
      </c>
      <c r="D16" s="14">
        <v>31.92</v>
      </c>
      <c r="E16" s="14"/>
      <c r="F16" s="15">
        <v>1.02</v>
      </c>
      <c r="G16" s="15">
        <f t="shared" si="0"/>
        <v>11883.82</v>
      </c>
      <c r="H16" s="15">
        <f t="shared" si="1"/>
        <v>9416.4</v>
      </c>
      <c r="I16" s="15">
        <f t="shared" si="2"/>
        <v>21300.22</v>
      </c>
      <c r="J16" s="16" t="s">
        <v>14</v>
      </c>
      <c r="K16" s="17"/>
    </row>
    <row r="17" ht="35" customHeight="1" spans="1:11">
      <c r="A17" s="13">
        <v>15</v>
      </c>
      <c r="B17" s="14" t="s">
        <v>29</v>
      </c>
      <c r="C17" s="18" t="s">
        <v>31</v>
      </c>
      <c r="D17" s="14">
        <v>63.84</v>
      </c>
      <c r="E17" s="14"/>
      <c r="F17" s="15">
        <v>1.02</v>
      </c>
      <c r="G17" s="15">
        <f t="shared" ref="G17:G26" si="3">ROUND(D17*F17*365,2)</f>
        <v>23767.63</v>
      </c>
      <c r="H17" s="15">
        <f t="shared" ref="H17:H26" si="4">ROUND(D17*295,2)</f>
        <v>18832.8</v>
      </c>
      <c r="I17" s="15">
        <f t="shared" ref="I17:I26" si="5">G17+H17</f>
        <v>42600.43</v>
      </c>
      <c r="J17" s="16" t="s">
        <v>14</v>
      </c>
      <c r="K17" s="17"/>
    </row>
    <row r="18" ht="35" customHeight="1" spans="1:11">
      <c r="A18" s="13">
        <v>16</v>
      </c>
      <c r="B18" s="14" t="s">
        <v>29</v>
      </c>
      <c r="C18" s="18" t="s">
        <v>32</v>
      </c>
      <c r="D18" s="14">
        <v>127.68</v>
      </c>
      <c r="E18" s="14"/>
      <c r="F18" s="15">
        <v>1.02</v>
      </c>
      <c r="G18" s="15">
        <f t="shared" si="3"/>
        <v>47535.26</v>
      </c>
      <c r="H18" s="15">
        <f t="shared" si="4"/>
        <v>37665.6</v>
      </c>
      <c r="I18" s="15">
        <f t="shared" si="5"/>
        <v>85200.86</v>
      </c>
      <c r="J18" s="16" t="s">
        <v>14</v>
      </c>
      <c r="K18" s="17"/>
    </row>
    <row r="19" ht="35" customHeight="1" spans="1:11">
      <c r="A19" s="13">
        <v>17</v>
      </c>
      <c r="B19" s="14" t="s">
        <v>29</v>
      </c>
      <c r="C19" s="18" t="s">
        <v>33</v>
      </c>
      <c r="D19" s="14">
        <v>63.84</v>
      </c>
      <c r="E19" s="14"/>
      <c r="F19" s="15">
        <v>1.02</v>
      </c>
      <c r="G19" s="15">
        <f t="shared" si="3"/>
        <v>23767.63</v>
      </c>
      <c r="H19" s="15">
        <f t="shared" si="4"/>
        <v>18832.8</v>
      </c>
      <c r="I19" s="15">
        <f t="shared" si="5"/>
        <v>42600.43</v>
      </c>
      <c r="J19" s="16" t="s">
        <v>14</v>
      </c>
      <c r="K19" s="17"/>
    </row>
    <row r="20" ht="35" customHeight="1" spans="1:11">
      <c r="A20" s="13">
        <v>18</v>
      </c>
      <c r="B20" s="14" t="s">
        <v>29</v>
      </c>
      <c r="C20" s="18" t="s">
        <v>34</v>
      </c>
      <c r="D20" s="14">
        <v>63.84</v>
      </c>
      <c r="E20" s="14"/>
      <c r="F20" s="15">
        <v>1.02</v>
      </c>
      <c r="G20" s="15">
        <f t="shared" si="3"/>
        <v>23767.63</v>
      </c>
      <c r="H20" s="15">
        <f t="shared" si="4"/>
        <v>18832.8</v>
      </c>
      <c r="I20" s="15">
        <f t="shared" si="5"/>
        <v>42600.43</v>
      </c>
      <c r="J20" s="16" t="s">
        <v>14</v>
      </c>
      <c r="K20" s="17"/>
    </row>
    <row r="21" ht="35" customHeight="1" spans="1:11">
      <c r="A21" s="13">
        <v>19</v>
      </c>
      <c r="B21" s="14" t="s">
        <v>29</v>
      </c>
      <c r="C21" s="18" t="s">
        <v>35</v>
      </c>
      <c r="D21" s="14">
        <v>29.64</v>
      </c>
      <c r="E21" s="14"/>
      <c r="F21" s="15">
        <v>1.02</v>
      </c>
      <c r="G21" s="15">
        <f t="shared" si="3"/>
        <v>11034.97</v>
      </c>
      <c r="H21" s="15">
        <f t="shared" si="4"/>
        <v>8743.8</v>
      </c>
      <c r="I21" s="15">
        <f t="shared" si="5"/>
        <v>19778.77</v>
      </c>
      <c r="J21" s="16" t="s">
        <v>14</v>
      </c>
      <c r="K21" s="17"/>
    </row>
    <row r="22" ht="35" customHeight="1" spans="1:11">
      <c r="A22" s="13">
        <v>20</v>
      </c>
      <c r="B22" s="14" t="s">
        <v>36</v>
      </c>
      <c r="C22" s="14" t="s">
        <v>37</v>
      </c>
      <c r="D22" s="19">
        <v>114</v>
      </c>
      <c r="E22" s="19"/>
      <c r="F22" s="14">
        <v>0.27</v>
      </c>
      <c r="G22" s="15">
        <f t="shared" si="3"/>
        <v>11234.7</v>
      </c>
      <c r="H22" s="15">
        <f t="shared" si="4"/>
        <v>33630</v>
      </c>
      <c r="I22" s="15">
        <f t="shared" si="5"/>
        <v>44864.7</v>
      </c>
      <c r="J22" s="16" t="s">
        <v>14</v>
      </c>
      <c r="K22" s="17"/>
    </row>
    <row r="23" ht="35" customHeight="1" spans="1:11">
      <c r="A23" s="13">
        <v>21</v>
      </c>
      <c r="B23" s="20" t="s">
        <v>36</v>
      </c>
      <c r="C23" s="20" t="s">
        <v>38</v>
      </c>
      <c r="D23" s="15">
        <f>141.12*2</f>
        <v>282.24</v>
      </c>
      <c r="E23" s="15"/>
      <c r="F23" s="14">
        <v>0.27</v>
      </c>
      <c r="G23" s="15">
        <f t="shared" si="3"/>
        <v>27814.75</v>
      </c>
      <c r="H23" s="15">
        <f t="shared" si="4"/>
        <v>83260.8</v>
      </c>
      <c r="I23" s="15">
        <f t="shared" si="5"/>
        <v>111075.55</v>
      </c>
      <c r="J23" s="16" t="s">
        <v>14</v>
      </c>
      <c r="K23" s="17"/>
    </row>
    <row r="24" ht="35" customHeight="1" spans="1:11">
      <c r="A24" s="13">
        <v>22</v>
      </c>
      <c r="B24" s="14" t="s">
        <v>39</v>
      </c>
      <c r="C24" s="18" t="s">
        <v>40</v>
      </c>
      <c r="D24" s="14">
        <v>79.8</v>
      </c>
      <c r="E24" s="14"/>
      <c r="F24" s="14">
        <v>0.27</v>
      </c>
      <c r="G24" s="15">
        <f t="shared" si="3"/>
        <v>7864.29</v>
      </c>
      <c r="H24" s="15">
        <f t="shared" si="4"/>
        <v>23541</v>
      </c>
      <c r="I24" s="15">
        <f t="shared" si="5"/>
        <v>31405.29</v>
      </c>
      <c r="J24" s="16" t="s">
        <v>14</v>
      </c>
      <c r="K24" s="17"/>
    </row>
    <row r="25" ht="35" customHeight="1" spans="1:11">
      <c r="A25" s="13">
        <v>23</v>
      </c>
      <c r="B25" s="14" t="s">
        <v>39</v>
      </c>
      <c r="C25" s="18" t="s">
        <v>41</v>
      </c>
      <c r="D25" s="14">
        <v>39.9</v>
      </c>
      <c r="E25" s="14"/>
      <c r="F25" s="14">
        <v>0.27</v>
      </c>
      <c r="G25" s="15">
        <f t="shared" si="3"/>
        <v>3932.15</v>
      </c>
      <c r="H25" s="15">
        <f t="shared" si="4"/>
        <v>11770.5</v>
      </c>
      <c r="I25" s="15">
        <f t="shared" si="5"/>
        <v>15702.65</v>
      </c>
      <c r="J25" s="16" t="s">
        <v>14</v>
      </c>
      <c r="K25" s="17"/>
    </row>
    <row r="26" ht="35" customHeight="1" spans="1:11">
      <c r="A26" s="13">
        <v>24</v>
      </c>
      <c r="B26" s="14" t="s">
        <v>39</v>
      </c>
      <c r="C26" s="14" t="s">
        <v>42</v>
      </c>
      <c r="D26" s="14">
        <v>39.9</v>
      </c>
      <c r="E26" s="14"/>
      <c r="F26" s="15">
        <v>0.27</v>
      </c>
      <c r="G26" s="15" t="s">
        <v>43</v>
      </c>
      <c r="H26" s="15">
        <f t="shared" si="4"/>
        <v>11770.5</v>
      </c>
      <c r="I26" s="15">
        <f>H26</f>
        <v>11770.5</v>
      </c>
      <c r="J26" s="16" t="s">
        <v>14</v>
      </c>
      <c r="K26" s="17"/>
    </row>
    <row r="27" ht="35" customHeight="1" spans="1:11">
      <c r="A27" s="13">
        <v>25</v>
      </c>
      <c r="B27" s="14" t="s">
        <v>39</v>
      </c>
      <c r="C27" s="14" t="s">
        <v>44</v>
      </c>
      <c r="D27" s="14">
        <v>39.9</v>
      </c>
      <c r="E27" s="14"/>
      <c r="F27" s="15">
        <v>0.27</v>
      </c>
      <c r="G27" s="15" t="s">
        <v>43</v>
      </c>
      <c r="H27" s="15">
        <f t="shared" ref="H27:H39" si="6">ROUND(D27*295,2)</f>
        <v>11770.5</v>
      </c>
      <c r="I27" s="15">
        <f>H27</f>
        <v>11770.5</v>
      </c>
      <c r="J27" s="16" t="s">
        <v>14</v>
      </c>
      <c r="K27" s="17"/>
    </row>
    <row r="28" ht="35" customHeight="1" spans="1:11">
      <c r="A28" s="13">
        <v>26</v>
      </c>
      <c r="B28" s="14" t="s">
        <v>45</v>
      </c>
      <c r="C28" s="18" t="s">
        <v>46</v>
      </c>
      <c r="D28" s="14">
        <v>40.32</v>
      </c>
      <c r="E28" s="14"/>
      <c r="F28" s="14">
        <v>0.78</v>
      </c>
      <c r="G28" s="15">
        <f t="shared" ref="G27:G39" si="7">ROUND(D28*F28*365,2)</f>
        <v>11479.1</v>
      </c>
      <c r="H28" s="15">
        <f t="shared" si="6"/>
        <v>11894.4</v>
      </c>
      <c r="I28" s="15">
        <f t="shared" ref="I27:I39" si="8">G28+H28</f>
        <v>23373.5</v>
      </c>
      <c r="J28" s="16" t="s">
        <v>14</v>
      </c>
      <c r="K28" s="17"/>
    </row>
    <row r="29" ht="35" customHeight="1" spans="1:11">
      <c r="A29" s="13">
        <v>27</v>
      </c>
      <c r="B29" s="14" t="s">
        <v>45</v>
      </c>
      <c r="C29" s="14" t="s">
        <v>47</v>
      </c>
      <c r="D29" s="13">
        <v>20.16</v>
      </c>
      <c r="E29" s="13"/>
      <c r="F29" s="14">
        <v>0.78</v>
      </c>
      <c r="G29" s="15">
        <f t="shared" si="7"/>
        <v>5739.55</v>
      </c>
      <c r="H29" s="15">
        <f t="shared" si="6"/>
        <v>5947.2</v>
      </c>
      <c r="I29" s="15">
        <f t="shared" si="8"/>
        <v>11686.75</v>
      </c>
      <c r="J29" s="16" t="s">
        <v>14</v>
      </c>
      <c r="K29" s="17"/>
    </row>
    <row r="30" ht="35" customHeight="1" spans="1:11">
      <c r="A30" s="13">
        <v>28</v>
      </c>
      <c r="B30" s="14" t="s">
        <v>45</v>
      </c>
      <c r="C30" s="18" t="s">
        <v>48</v>
      </c>
      <c r="D30" s="14">
        <v>23.4</v>
      </c>
      <c r="E30" s="14"/>
      <c r="F30" s="14">
        <v>0.78</v>
      </c>
      <c r="G30" s="15">
        <f t="shared" si="7"/>
        <v>6661.98</v>
      </c>
      <c r="H30" s="15">
        <f t="shared" si="6"/>
        <v>6903</v>
      </c>
      <c r="I30" s="15">
        <f t="shared" si="8"/>
        <v>13564.98</v>
      </c>
      <c r="J30" s="16" t="s">
        <v>14</v>
      </c>
      <c r="K30" s="17"/>
    </row>
    <row r="31" ht="35" customHeight="1" spans="1:11">
      <c r="A31" s="13">
        <v>29</v>
      </c>
      <c r="B31" s="14" t="s">
        <v>45</v>
      </c>
      <c r="C31" s="14" t="s">
        <v>49</v>
      </c>
      <c r="D31" s="13">
        <v>21.12</v>
      </c>
      <c r="E31" s="13"/>
      <c r="F31" s="14">
        <v>0.78</v>
      </c>
      <c r="G31" s="15">
        <f t="shared" si="7"/>
        <v>6012.86</v>
      </c>
      <c r="H31" s="15">
        <f t="shared" si="6"/>
        <v>6230.4</v>
      </c>
      <c r="I31" s="15">
        <f t="shared" si="8"/>
        <v>12243.26</v>
      </c>
      <c r="J31" s="16" t="s">
        <v>14</v>
      </c>
      <c r="K31" s="17"/>
    </row>
    <row r="32" ht="35" customHeight="1" spans="1:11">
      <c r="A32" s="13">
        <v>30</v>
      </c>
      <c r="B32" s="14" t="s">
        <v>45</v>
      </c>
      <c r="C32" s="14" t="s">
        <v>50</v>
      </c>
      <c r="D32" s="13">
        <v>38.88</v>
      </c>
      <c r="E32" s="13"/>
      <c r="F32" s="14">
        <v>0.78</v>
      </c>
      <c r="G32" s="15">
        <f t="shared" si="7"/>
        <v>11069.14</v>
      </c>
      <c r="H32" s="15">
        <f t="shared" si="6"/>
        <v>11469.6</v>
      </c>
      <c r="I32" s="15">
        <f t="shared" si="8"/>
        <v>22538.74</v>
      </c>
      <c r="J32" s="16" t="s">
        <v>14</v>
      </c>
      <c r="K32" s="17"/>
    </row>
    <row r="33" ht="35" customHeight="1" spans="1:11">
      <c r="A33" s="13">
        <v>31</v>
      </c>
      <c r="B33" s="14" t="s">
        <v>51</v>
      </c>
      <c r="C33" s="14" t="s">
        <v>52</v>
      </c>
      <c r="D33" s="13">
        <v>72.96</v>
      </c>
      <c r="E33" s="13"/>
      <c r="F33" s="14">
        <v>0.78</v>
      </c>
      <c r="G33" s="15">
        <f t="shared" si="7"/>
        <v>20771.71</v>
      </c>
      <c r="H33" s="15">
        <f t="shared" si="6"/>
        <v>21523.2</v>
      </c>
      <c r="I33" s="15">
        <f t="shared" si="8"/>
        <v>42294.91</v>
      </c>
      <c r="J33" s="16" t="s">
        <v>14</v>
      </c>
      <c r="K33" s="17"/>
    </row>
    <row r="34" ht="35" customHeight="1" spans="1:11">
      <c r="A34" s="13">
        <v>32</v>
      </c>
      <c r="B34" s="14" t="s">
        <v>51</v>
      </c>
      <c r="C34" s="14" t="s">
        <v>53</v>
      </c>
      <c r="D34" s="14">
        <v>76.38</v>
      </c>
      <c r="E34" s="14"/>
      <c r="F34" s="14">
        <v>0.78</v>
      </c>
      <c r="G34" s="15">
        <f t="shared" si="7"/>
        <v>21745.39</v>
      </c>
      <c r="H34" s="15">
        <f t="shared" si="6"/>
        <v>22532.1</v>
      </c>
      <c r="I34" s="15">
        <f t="shared" si="8"/>
        <v>44277.49</v>
      </c>
      <c r="J34" s="16" t="s">
        <v>14</v>
      </c>
      <c r="K34" s="17"/>
    </row>
    <row r="35" ht="35" customHeight="1" spans="1:11">
      <c r="A35" s="13">
        <v>33</v>
      </c>
      <c r="B35" s="14" t="s">
        <v>51</v>
      </c>
      <c r="C35" s="14" t="s">
        <v>54</v>
      </c>
      <c r="D35" s="13">
        <v>74.1</v>
      </c>
      <c r="E35" s="13"/>
      <c r="F35" s="14">
        <v>0.78</v>
      </c>
      <c r="G35" s="15">
        <f t="shared" si="7"/>
        <v>21096.27</v>
      </c>
      <c r="H35" s="15">
        <f t="shared" si="6"/>
        <v>21859.5</v>
      </c>
      <c r="I35" s="15">
        <f t="shared" si="8"/>
        <v>42955.77</v>
      </c>
      <c r="J35" s="16" t="s">
        <v>14</v>
      </c>
      <c r="K35" s="17"/>
    </row>
    <row r="36" ht="35" customHeight="1" spans="1:11">
      <c r="A36" s="13">
        <v>34</v>
      </c>
      <c r="B36" s="14" t="s">
        <v>55</v>
      </c>
      <c r="C36" s="18" t="s">
        <v>56</v>
      </c>
      <c r="D36" s="14">
        <v>39.9</v>
      </c>
      <c r="E36" s="14"/>
      <c r="F36" s="14">
        <v>0.78</v>
      </c>
      <c r="G36" s="15">
        <f t="shared" si="7"/>
        <v>11359.53</v>
      </c>
      <c r="H36" s="15">
        <f t="shared" si="6"/>
        <v>11770.5</v>
      </c>
      <c r="I36" s="15">
        <f t="shared" si="8"/>
        <v>23130.03</v>
      </c>
      <c r="J36" s="16" t="s">
        <v>14</v>
      </c>
      <c r="K36" s="17"/>
    </row>
    <row r="37" ht="35" customHeight="1" spans="1:11">
      <c r="A37" s="13">
        <v>35</v>
      </c>
      <c r="B37" s="14" t="s">
        <v>55</v>
      </c>
      <c r="C37" s="14" t="s">
        <v>57</v>
      </c>
      <c r="D37" s="14">
        <v>79.8</v>
      </c>
      <c r="E37" s="14"/>
      <c r="F37" s="14">
        <v>0.78</v>
      </c>
      <c r="G37" s="15">
        <f t="shared" si="7"/>
        <v>22719.06</v>
      </c>
      <c r="H37" s="15">
        <f t="shared" si="6"/>
        <v>23541</v>
      </c>
      <c r="I37" s="15">
        <f t="shared" si="8"/>
        <v>46260.06</v>
      </c>
      <c r="J37" s="16" t="s">
        <v>14</v>
      </c>
      <c r="K37" s="17"/>
    </row>
    <row r="38" ht="35" customHeight="1" spans="1:11">
      <c r="A38" s="13">
        <v>36</v>
      </c>
      <c r="B38" s="14" t="s">
        <v>55</v>
      </c>
      <c r="C38" s="14" t="s">
        <v>58</v>
      </c>
      <c r="D38" s="14">
        <v>119.7</v>
      </c>
      <c r="E38" s="14"/>
      <c r="F38" s="14">
        <v>0.78</v>
      </c>
      <c r="G38" s="15">
        <f t="shared" si="7"/>
        <v>34078.59</v>
      </c>
      <c r="H38" s="15">
        <f t="shared" si="6"/>
        <v>35311.5</v>
      </c>
      <c r="I38" s="15">
        <f t="shared" si="8"/>
        <v>69390.09</v>
      </c>
      <c r="J38" s="16" t="s">
        <v>14</v>
      </c>
      <c r="K38" s="17"/>
    </row>
    <row r="39" ht="35" customHeight="1" spans="1:11">
      <c r="A39" s="13">
        <v>37</v>
      </c>
      <c r="B39" s="14" t="s">
        <v>55</v>
      </c>
      <c r="C39" s="18" t="s">
        <v>59</v>
      </c>
      <c r="D39" s="14">
        <v>39.9</v>
      </c>
      <c r="E39" s="14"/>
      <c r="F39" s="14">
        <v>0.78</v>
      </c>
      <c r="G39" s="15">
        <f t="shared" si="7"/>
        <v>11359.53</v>
      </c>
      <c r="H39" s="15">
        <f t="shared" si="6"/>
        <v>11770.5</v>
      </c>
      <c r="I39" s="15">
        <f t="shared" si="8"/>
        <v>23130.03</v>
      </c>
      <c r="J39" s="16" t="s">
        <v>14</v>
      </c>
      <c r="K39" s="17"/>
    </row>
    <row r="40" ht="53" customHeight="1" spans="1:11">
      <c r="A40" s="4" t="s">
        <v>1</v>
      </c>
      <c r="B40" s="5" t="s">
        <v>2</v>
      </c>
      <c r="C40" s="4" t="s">
        <v>3</v>
      </c>
      <c r="D40" s="5" t="s">
        <v>4</v>
      </c>
      <c r="E40" s="5" t="s">
        <v>5</v>
      </c>
      <c r="F40" s="5" t="s">
        <v>6</v>
      </c>
      <c r="G40" s="6" t="s">
        <v>60</v>
      </c>
      <c r="H40" s="6" t="s">
        <v>61</v>
      </c>
      <c r="I40" s="6" t="s">
        <v>62</v>
      </c>
      <c r="J40" s="6" t="s">
        <v>10</v>
      </c>
      <c r="K40" s="6" t="s">
        <v>11</v>
      </c>
    </row>
    <row r="41" ht="35" customHeight="1" spans="1:11">
      <c r="A41" s="13">
        <v>38</v>
      </c>
      <c r="B41" s="14" t="s">
        <v>55</v>
      </c>
      <c r="C41" s="18" t="s">
        <v>63</v>
      </c>
      <c r="D41" s="13">
        <v>119.7</v>
      </c>
      <c r="E41" s="13"/>
      <c r="F41" s="14">
        <v>0.78</v>
      </c>
      <c r="G41" s="15">
        <f t="shared" ref="G41:G53" si="9">ROUND(D41*F41*365,2)</f>
        <v>34078.59</v>
      </c>
      <c r="H41" s="15">
        <f t="shared" ref="H41:H53" si="10">ROUND(D41*295,2)</f>
        <v>35311.5</v>
      </c>
      <c r="I41" s="15">
        <f t="shared" ref="I41:I53" si="11">G41+H41</f>
        <v>69390.09</v>
      </c>
      <c r="J41" s="16" t="s">
        <v>14</v>
      </c>
      <c r="K41" s="17"/>
    </row>
    <row r="42" ht="35" customHeight="1" spans="1:11">
      <c r="A42" s="13">
        <v>39</v>
      </c>
      <c r="B42" s="14" t="s">
        <v>55</v>
      </c>
      <c r="C42" s="18" t="s">
        <v>64</v>
      </c>
      <c r="D42" s="14">
        <v>39.9</v>
      </c>
      <c r="E42" s="14"/>
      <c r="F42" s="14">
        <v>0.78</v>
      </c>
      <c r="G42" s="15">
        <f t="shared" si="9"/>
        <v>11359.53</v>
      </c>
      <c r="H42" s="15">
        <f t="shared" si="10"/>
        <v>11770.5</v>
      </c>
      <c r="I42" s="15">
        <f t="shared" si="11"/>
        <v>23130.03</v>
      </c>
      <c r="J42" s="16" t="s">
        <v>14</v>
      </c>
      <c r="K42" s="17"/>
    </row>
    <row r="43" ht="35" customHeight="1" spans="1:11">
      <c r="A43" s="13">
        <v>40</v>
      </c>
      <c r="B43" s="14" t="s">
        <v>55</v>
      </c>
      <c r="C43" s="18" t="s">
        <v>65</v>
      </c>
      <c r="D43" s="14">
        <v>79.8</v>
      </c>
      <c r="E43" s="14"/>
      <c r="F43" s="14">
        <v>0.78</v>
      </c>
      <c r="G43" s="15">
        <f t="shared" si="9"/>
        <v>22719.06</v>
      </c>
      <c r="H43" s="15">
        <f t="shared" si="10"/>
        <v>23541</v>
      </c>
      <c r="I43" s="15">
        <f t="shared" si="11"/>
        <v>46260.06</v>
      </c>
      <c r="J43" s="16" t="s">
        <v>14</v>
      </c>
      <c r="K43" s="17"/>
    </row>
    <row r="44" ht="35" customHeight="1" spans="1:11">
      <c r="A44" s="13">
        <v>41</v>
      </c>
      <c r="B44" s="14" t="s">
        <v>66</v>
      </c>
      <c r="C44" s="14" t="s">
        <v>67</v>
      </c>
      <c r="D44" s="13">
        <v>105.84</v>
      </c>
      <c r="E44" s="13"/>
      <c r="F44" s="14">
        <v>0.27</v>
      </c>
      <c r="G44" s="15">
        <f t="shared" si="9"/>
        <v>10430.53</v>
      </c>
      <c r="H44" s="15">
        <f t="shared" si="10"/>
        <v>31222.8</v>
      </c>
      <c r="I44" s="15">
        <f t="shared" si="11"/>
        <v>41653.33</v>
      </c>
      <c r="J44" s="16" t="s">
        <v>14</v>
      </c>
      <c r="K44" s="17"/>
    </row>
    <row r="45" ht="35" customHeight="1" spans="1:11">
      <c r="A45" s="13">
        <v>42</v>
      </c>
      <c r="B45" s="14" t="s">
        <v>66</v>
      </c>
      <c r="C45" s="14" t="s">
        <v>68</v>
      </c>
      <c r="D45" s="13">
        <v>105.84</v>
      </c>
      <c r="E45" s="13"/>
      <c r="F45" s="14">
        <v>0.27</v>
      </c>
      <c r="G45" s="15">
        <f t="shared" si="9"/>
        <v>10430.53</v>
      </c>
      <c r="H45" s="15">
        <f t="shared" si="10"/>
        <v>31222.8</v>
      </c>
      <c r="I45" s="15">
        <f t="shared" si="11"/>
        <v>41653.33</v>
      </c>
      <c r="J45" s="16" t="s">
        <v>14</v>
      </c>
      <c r="K45" s="17"/>
    </row>
    <row r="46" ht="35" customHeight="1" spans="1:11">
      <c r="A46" s="13">
        <v>43</v>
      </c>
      <c r="B46" s="14" t="s">
        <v>66</v>
      </c>
      <c r="C46" s="14" t="s">
        <v>69</v>
      </c>
      <c r="D46" s="13">
        <v>105.84</v>
      </c>
      <c r="E46" s="13"/>
      <c r="F46" s="14">
        <v>0.27</v>
      </c>
      <c r="G46" s="15">
        <f t="shared" si="9"/>
        <v>10430.53</v>
      </c>
      <c r="H46" s="15">
        <f t="shared" si="10"/>
        <v>31222.8</v>
      </c>
      <c r="I46" s="15">
        <f t="shared" si="11"/>
        <v>41653.33</v>
      </c>
      <c r="J46" s="16" t="s">
        <v>14</v>
      </c>
      <c r="K46" s="17"/>
    </row>
    <row r="47" ht="35" customHeight="1" spans="1:11">
      <c r="A47" s="13">
        <v>44</v>
      </c>
      <c r="B47" s="14" t="s">
        <v>66</v>
      </c>
      <c r="C47" s="14" t="s">
        <v>70</v>
      </c>
      <c r="D47" s="15">
        <v>105.84</v>
      </c>
      <c r="E47" s="15"/>
      <c r="F47" s="14">
        <v>0.27</v>
      </c>
      <c r="G47" s="15">
        <f t="shared" si="9"/>
        <v>10430.53</v>
      </c>
      <c r="H47" s="15">
        <f t="shared" si="10"/>
        <v>31222.8</v>
      </c>
      <c r="I47" s="15">
        <f t="shared" si="11"/>
        <v>41653.33</v>
      </c>
      <c r="J47" s="16" t="s">
        <v>14</v>
      </c>
      <c r="K47" s="17"/>
    </row>
    <row r="48" ht="35" customHeight="1" spans="1:11">
      <c r="A48" s="13">
        <v>45</v>
      </c>
      <c r="B48" s="14" t="s">
        <v>66</v>
      </c>
      <c r="C48" s="14" t="s">
        <v>71</v>
      </c>
      <c r="D48" s="15">
        <v>105.84</v>
      </c>
      <c r="E48" s="15"/>
      <c r="F48" s="14">
        <v>0.27</v>
      </c>
      <c r="G48" s="15">
        <f t="shared" si="9"/>
        <v>10430.53</v>
      </c>
      <c r="H48" s="15">
        <f t="shared" si="10"/>
        <v>31222.8</v>
      </c>
      <c r="I48" s="15">
        <f t="shared" si="11"/>
        <v>41653.33</v>
      </c>
      <c r="J48" s="16" t="s">
        <v>14</v>
      </c>
      <c r="K48" s="17"/>
    </row>
    <row r="49" ht="35" customHeight="1" spans="1:11">
      <c r="A49" s="13">
        <v>46</v>
      </c>
      <c r="B49" s="14" t="s">
        <v>66</v>
      </c>
      <c r="C49" s="14" t="s">
        <v>72</v>
      </c>
      <c r="D49" s="13">
        <v>105.84</v>
      </c>
      <c r="E49" s="13"/>
      <c r="F49" s="14">
        <v>0.27</v>
      </c>
      <c r="G49" s="15">
        <f t="shared" si="9"/>
        <v>10430.53</v>
      </c>
      <c r="H49" s="15">
        <f t="shared" si="10"/>
        <v>31222.8</v>
      </c>
      <c r="I49" s="15">
        <f t="shared" si="11"/>
        <v>41653.33</v>
      </c>
      <c r="J49" s="16" t="s">
        <v>14</v>
      </c>
      <c r="K49" s="17"/>
    </row>
    <row r="50" ht="35" customHeight="1" spans="1:11">
      <c r="A50" s="13">
        <v>47</v>
      </c>
      <c r="B50" s="14" t="s">
        <v>66</v>
      </c>
      <c r="C50" s="14" t="s">
        <v>73</v>
      </c>
      <c r="D50" s="13">
        <v>105.84</v>
      </c>
      <c r="E50" s="13"/>
      <c r="F50" s="14">
        <v>0.27</v>
      </c>
      <c r="G50" s="15">
        <f t="shared" si="9"/>
        <v>10430.53</v>
      </c>
      <c r="H50" s="15">
        <f t="shared" si="10"/>
        <v>31222.8</v>
      </c>
      <c r="I50" s="15">
        <f t="shared" si="11"/>
        <v>41653.33</v>
      </c>
      <c r="J50" s="16" t="s">
        <v>14</v>
      </c>
      <c r="K50" s="17"/>
    </row>
    <row r="51" ht="35" customHeight="1" spans="1:11">
      <c r="A51" s="13">
        <v>48</v>
      </c>
      <c r="B51" s="14" t="s">
        <v>66</v>
      </c>
      <c r="C51" s="14" t="s">
        <v>74</v>
      </c>
      <c r="D51" s="15">
        <v>105.84</v>
      </c>
      <c r="E51" s="15"/>
      <c r="F51" s="14">
        <v>0.27</v>
      </c>
      <c r="G51" s="15">
        <f t="shared" si="9"/>
        <v>10430.53</v>
      </c>
      <c r="H51" s="15">
        <f t="shared" si="10"/>
        <v>31222.8</v>
      </c>
      <c r="I51" s="15">
        <f t="shared" si="11"/>
        <v>41653.33</v>
      </c>
      <c r="J51" s="16" t="s">
        <v>14</v>
      </c>
      <c r="K51" s="17"/>
    </row>
    <row r="52" ht="35" customHeight="1" spans="1:11">
      <c r="A52" s="13">
        <v>49</v>
      </c>
      <c r="B52" s="20" t="s">
        <v>66</v>
      </c>
      <c r="C52" s="20" t="s">
        <v>75</v>
      </c>
      <c r="D52" s="15">
        <v>200</v>
      </c>
      <c r="E52" s="15"/>
      <c r="F52" s="14">
        <v>0.27</v>
      </c>
      <c r="G52" s="15">
        <f t="shared" si="9"/>
        <v>19710</v>
      </c>
      <c r="H52" s="15">
        <f t="shared" si="10"/>
        <v>59000</v>
      </c>
      <c r="I52" s="15">
        <f t="shared" si="11"/>
        <v>78710</v>
      </c>
      <c r="J52" s="16" t="s">
        <v>14</v>
      </c>
      <c r="K52" s="17"/>
    </row>
    <row r="53" ht="35" customHeight="1" spans="1:11">
      <c r="A53" s="13">
        <v>50</v>
      </c>
      <c r="B53" s="14" t="s">
        <v>66</v>
      </c>
      <c r="C53" s="14" t="s">
        <v>76</v>
      </c>
      <c r="D53" s="15">
        <v>105.84</v>
      </c>
      <c r="E53" s="15"/>
      <c r="F53" s="14">
        <v>0.27</v>
      </c>
      <c r="G53" s="15">
        <f t="shared" si="9"/>
        <v>10430.53</v>
      </c>
      <c r="H53" s="15">
        <f t="shared" si="10"/>
        <v>31222.8</v>
      </c>
      <c r="I53" s="15">
        <f t="shared" si="11"/>
        <v>41653.33</v>
      </c>
      <c r="J53" s="16" t="s">
        <v>14</v>
      </c>
      <c r="K53" s="17"/>
    </row>
    <row r="54" ht="35" customHeight="1" spans="1:11">
      <c r="A54" s="13">
        <v>51</v>
      </c>
      <c r="B54" s="14" t="s">
        <v>66</v>
      </c>
      <c r="C54" s="14" t="s">
        <v>77</v>
      </c>
      <c r="D54" s="15">
        <v>105.84</v>
      </c>
      <c r="E54" s="15"/>
      <c r="F54" s="14">
        <v>0.27</v>
      </c>
      <c r="G54" s="15">
        <f t="shared" ref="G54:G66" si="12">ROUND(D54*F54*365,2)</f>
        <v>10430.53</v>
      </c>
      <c r="H54" s="15">
        <f t="shared" ref="H54:H66" si="13">ROUND(D54*295,2)</f>
        <v>31222.8</v>
      </c>
      <c r="I54" s="15">
        <f t="shared" ref="I54:I66" si="14">G54+H54</f>
        <v>41653.33</v>
      </c>
      <c r="J54" s="16" t="s">
        <v>14</v>
      </c>
      <c r="K54" s="17"/>
    </row>
    <row r="55" ht="35" customHeight="1" spans="1:11">
      <c r="A55" s="13">
        <v>52</v>
      </c>
      <c r="B55" s="14" t="s">
        <v>66</v>
      </c>
      <c r="C55" s="14" t="s">
        <v>78</v>
      </c>
      <c r="D55" s="15">
        <v>70.56</v>
      </c>
      <c r="E55" s="15"/>
      <c r="F55" s="14">
        <v>0.27</v>
      </c>
      <c r="G55" s="15">
        <f t="shared" si="12"/>
        <v>6953.69</v>
      </c>
      <c r="H55" s="15">
        <f t="shared" si="13"/>
        <v>20815.2</v>
      </c>
      <c r="I55" s="15">
        <f t="shared" si="14"/>
        <v>27768.89</v>
      </c>
      <c r="J55" s="16" t="s">
        <v>14</v>
      </c>
      <c r="K55" s="17"/>
    </row>
    <row r="56" ht="35" customHeight="1" spans="1:11">
      <c r="A56" s="13">
        <v>53</v>
      </c>
      <c r="B56" s="14" t="s">
        <v>66</v>
      </c>
      <c r="C56" s="14" t="s">
        <v>79</v>
      </c>
      <c r="D56" s="15">
        <v>70.56</v>
      </c>
      <c r="E56" s="15"/>
      <c r="F56" s="14">
        <v>0.27</v>
      </c>
      <c r="G56" s="15">
        <f t="shared" si="12"/>
        <v>6953.69</v>
      </c>
      <c r="H56" s="15">
        <f t="shared" si="13"/>
        <v>20815.2</v>
      </c>
      <c r="I56" s="15">
        <f t="shared" si="14"/>
        <v>27768.89</v>
      </c>
      <c r="J56" s="16" t="s">
        <v>14</v>
      </c>
      <c r="K56" s="17"/>
    </row>
    <row r="57" ht="35" customHeight="1" spans="1:11">
      <c r="A57" s="13">
        <v>54</v>
      </c>
      <c r="B57" s="14" t="s">
        <v>66</v>
      </c>
      <c r="C57" s="14" t="s">
        <v>80</v>
      </c>
      <c r="D57" s="15">
        <v>70.56</v>
      </c>
      <c r="E57" s="15"/>
      <c r="F57" s="14">
        <v>0.27</v>
      </c>
      <c r="G57" s="15">
        <f t="shared" si="12"/>
        <v>6953.69</v>
      </c>
      <c r="H57" s="15">
        <f t="shared" si="13"/>
        <v>20815.2</v>
      </c>
      <c r="I57" s="15">
        <f t="shared" si="14"/>
        <v>27768.89</v>
      </c>
      <c r="J57" s="16" t="s">
        <v>14</v>
      </c>
      <c r="K57" s="17"/>
    </row>
    <row r="58" ht="35" customHeight="1" spans="1:11">
      <c r="A58" s="13">
        <v>55</v>
      </c>
      <c r="B58" s="14" t="s">
        <v>66</v>
      </c>
      <c r="C58" s="14" t="s">
        <v>81</v>
      </c>
      <c r="D58" s="15">
        <v>70.56</v>
      </c>
      <c r="E58" s="15"/>
      <c r="F58" s="14">
        <v>0.27</v>
      </c>
      <c r="G58" s="15">
        <f t="shared" si="12"/>
        <v>6953.69</v>
      </c>
      <c r="H58" s="15">
        <f t="shared" si="13"/>
        <v>20815.2</v>
      </c>
      <c r="I58" s="15">
        <f t="shared" si="14"/>
        <v>27768.89</v>
      </c>
      <c r="J58" s="16" t="s">
        <v>14</v>
      </c>
      <c r="K58" s="17"/>
    </row>
    <row r="59" ht="35" customHeight="1" spans="1:11">
      <c r="A59" s="13">
        <v>56</v>
      </c>
      <c r="B59" s="13" t="s">
        <v>82</v>
      </c>
      <c r="C59" s="14" t="s">
        <v>83</v>
      </c>
      <c r="D59" s="14">
        <v>34.2</v>
      </c>
      <c r="E59" s="14"/>
      <c r="F59" s="13">
        <v>0.97</v>
      </c>
      <c r="G59" s="15">
        <f t="shared" si="12"/>
        <v>12108.51</v>
      </c>
      <c r="H59" s="15">
        <f t="shared" si="13"/>
        <v>10089</v>
      </c>
      <c r="I59" s="15">
        <f t="shared" si="14"/>
        <v>22197.51</v>
      </c>
      <c r="J59" s="16" t="s">
        <v>14</v>
      </c>
      <c r="K59" s="17"/>
    </row>
    <row r="60" ht="35" customHeight="1" spans="1:11">
      <c r="A60" s="13">
        <v>57</v>
      </c>
      <c r="B60" s="13" t="s">
        <v>82</v>
      </c>
      <c r="C60" s="14" t="s">
        <v>84</v>
      </c>
      <c r="D60" s="13">
        <v>34.2</v>
      </c>
      <c r="E60" s="13"/>
      <c r="F60" s="13">
        <v>0.97</v>
      </c>
      <c r="G60" s="15">
        <f t="shared" si="12"/>
        <v>12108.51</v>
      </c>
      <c r="H60" s="15">
        <f t="shared" si="13"/>
        <v>10089</v>
      </c>
      <c r="I60" s="15">
        <f t="shared" si="14"/>
        <v>22197.51</v>
      </c>
      <c r="J60" s="16" t="s">
        <v>14</v>
      </c>
      <c r="K60" s="17"/>
    </row>
    <row r="61" ht="35" customHeight="1" spans="1:11">
      <c r="A61" s="13">
        <v>58</v>
      </c>
      <c r="B61" s="13" t="s">
        <v>82</v>
      </c>
      <c r="C61" s="14" t="s">
        <v>85</v>
      </c>
      <c r="D61" s="13">
        <v>35.34</v>
      </c>
      <c r="E61" s="13"/>
      <c r="F61" s="13">
        <v>0.97</v>
      </c>
      <c r="G61" s="15">
        <f t="shared" si="12"/>
        <v>12512.13</v>
      </c>
      <c r="H61" s="15">
        <f t="shared" si="13"/>
        <v>10425.3</v>
      </c>
      <c r="I61" s="15">
        <f t="shared" si="14"/>
        <v>22937.43</v>
      </c>
      <c r="J61" s="16" t="s">
        <v>14</v>
      </c>
      <c r="K61" s="17"/>
    </row>
    <row r="62" ht="35" customHeight="1" spans="1:11">
      <c r="A62" s="13">
        <v>59</v>
      </c>
      <c r="B62" s="13" t="s">
        <v>82</v>
      </c>
      <c r="C62" s="14" t="s">
        <v>86</v>
      </c>
      <c r="D62" s="13">
        <v>35.34</v>
      </c>
      <c r="E62" s="13"/>
      <c r="F62" s="13">
        <v>0.97</v>
      </c>
      <c r="G62" s="15">
        <f t="shared" si="12"/>
        <v>12512.13</v>
      </c>
      <c r="H62" s="15">
        <f t="shared" si="13"/>
        <v>10425.3</v>
      </c>
      <c r="I62" s="15">
        <f t="shared" si="14"/>
        <v>22937.43</v>
      </c>
      <c r="J62" s="16" t="s">
        <v>14</v>
      </c>
      <c r="K62" s="17"/>
    </row>
    <row r="63" ht="35" customHeight="1" spans="1:11">
      <c r="A63" s="13">
        <v>60</v>
      </c>
      <c r="B63" s="13" t="s">
        <v>82</v>
      </c>
      <c r="C63" s="14" t="s">
        <v>87</v>
      </c>
      <c r="D63" s="13">
        <v>31.92</v>
      </c>
      <c r="E63" s="13"/>
      <c r="F63" s="13">
        <v>0.97</v>
      </c>
      <c r="G63" s="15">
        <f t="shared" si="12"/>
        <v>11301.28</v>
      </c>
      <c r="H63" s="15">
        <f t="shared" si="13"/>
        <v>9416.4</v>
      </c>
      <c r="I63" s="15">
        <f t="shared" si="14"/>
        <v>20717.68</v>
      </c>
      <c r="J63" s="16" t="s">
        <v>14</v>
      </c>
      <c r="K63" s="17"/>
    </row>
    <row r="64" ht="35" customHeight="1" spans="1:11">
      <c r="A64" s="13">
        <v>61</v>
      </c>
      <c r="B64" s="13" t="s">
        <v>82</v>
      </c>
      <c r="C64" s="14" t="s">
        <v>88</v>
      </c>
      <c r="D64" s="13">
        <v>61.5</v>
      </c>
      <c r="E64" s="13"/>
      <c r="F64" s="13">
        <v>0.97</v>
      </c>
      <c r="G64" s="15">
        <f t="shared" si="12"/>
        <v>21774.08</v>
      </c>
      <c r="H64" s="15">
        <f t="shared" si="13"/>
        <v>18142.5</v>
      </c>
      <c r="I64" s="15">
        <f t="shared" si="14"/>
        <v>39916.58</v>
      </c>
      <c r="J64" s="16" t="s">
        <v>14</v>
      </c>
      <c r="K64" s="17"/>
    </row>
    <row r="65" ht="35" customHeight="1" spans="1:11">
      <c r="A65" s="13">
        <v>62</v>
      </c>
      <c r="B65" s="13" t="s">
        <v>82</v>
      </c>
      <c r="C65" s="14" t="s">
        <v>89</v>
      </c>
      <c r="D65" s="13">
        <v>31.92</v>
      </c>
      <c r="E65" s="13"/>
      <c r="F65" s="13">
        <v>0.97</v>
      </c>
      <c r="G65" s="15">
        <f t="shared" si="12"/>
        <v>11301.28</v>
      </c>
      <c r="H65" s="15">
        <f t="shared" si="13"/>
        <v>9416.4</v>
      </c>
      <c r="I65" s="15">
        <f t="shared" si="14"/>
        <v>20717.68</v>
      </c>
      <c r="J65" s="16" t="s">
        <v>14</v>
      </c>
      <c r="K65" s="17"/>
    </row>
    <row r="66" ht="35" customHeight="1" spans="1:11">
      <c r="A66" s="13">
        <v>63</v>
      </c>
      <c r="B66" s="13" t="s">
        <v>82</v>
      </c>
      <c r="C66" s="14" t="s">
        <v>90</v>
      </c>
      <c r="D66" s="13">
        <v>31.92</v>
      </c>
      <c r="E66" s="13"/>
      <c r="F66" s="13">
        <v>0.97</v>
      </c>
      <c r="G66" s="15">
        <f t="shared" si="12"/>
        <v>11301.28</v>
      </c>
      <c r="H66" s="15">
        <f t="shared" si="13"/>
        <v>9416.4</v>
      </c>
      <c r="I66" s="15">
        <f t="shared" si="14"/>
        <v>20717.68</v>
      </c>
      <c r="J66" s="16" t="s">
        <v>14</v>
      </c>
      <c r="K66" s="17"/>
    </row>
    <row r="67" ht="35" customHeight="1" spans="1:11">
      <c r="A67" s="13">
        <v>64</v>
      </c>
      <c r="B67" s="13" t="s">
        <v>82</v>
      </c>
      <c r="C67" s="14" t="s">
        <v>91</v>
      </c>
      <c r="D67" s="13">
        <v>31.92</v>
      </c>
      <c r="E67" s="13"/>
      <c r="F67" s="13">
        <v>0.97</v>
      </c>
      <c r="G67" s="15">
        <f t="shared" ref="G67:G79" si="15">ROUND(D67*F67*365,2)</f>
        <v>11301.28</v>
      </c>
      <c r="H67" s="15">
        <f t="shared" ref="H67:H79" si="16">ROUND(D67*295,2)</f>
        <v>9416.4</v>
      </c>
      <c r="I67" s="15">
        <f t="shared" ref="I67:I79" si="17">G67+H67</f>
        <v>20717.68</v>
      </c>
      <c r="J67" s="16" t="s">
        <v>14</v>
      </c>
      <c r="K67" s="17"/>
    </row>
    <row r="68" ht="35" customHeight="1" spans="1:11">
      <c r="A68" s="13">
        <v>65</v>
      </c>
      <c r="B68" s="13" t="s">
        <v>82</v>
      </c>
      <c r="C68" s="14" t="s">
        <v>92</v>
      </c>
      <c r="D68" s="13">
        <v>31.92</v>
      </c>
      <c r="E68" s="13"/>
      <c r="F68" s="13">
        <v>0.97</v>
      </c>
      <c r="G68" s="15">
        <f t="shared" si="15"/>
        <v>11301.28</v>
      </c>
      <c r="H68" s="15">
        <f t="shared" si="16"/>
        <v>9416.4</v>
      </c>
      <c r="I68" s="15">
        <f t="shared" si="17"/>
        <v>20717.68</v>
      </c>
      <c r="J68" s="16" t="s">
        <v>14</v>
      </c>
      <c r="K68" s="17"/>
    </row>
    <row r="69" ht="35" customHeight="1" spans="1:11">
      <c r="A69" s="13">
        <v>66</v>
      </c>
      <c r="B69" s="13" t="s">
        <v>82</v>
      </c>
      <c r="C69" s="14" t="s">
        <v>93</v>
      </c>
      <c r="D69" s="19">
        <v>29.64</v>
      </c>
      <c r="E69" s="19"/>
      <c r="F69" s="13">
        <v>0.97</v>
      </c>
      <c r="G69" s="15">
        <f t="shared" si="15"/>
        <v>10494.04</v>
      </c>
      <c r="H69" s="15">
        <f t="shared" si="16"/>
        <v>8743.8</v>
      </c>
      <c r="I69" s="15">
        <f t="shared" si="17"/>
        <v>19237.84</v>
      </c>
      <c r="J69" s="16" t="s">
        <v>14</v>
      </c>
      <c r="K69" s="17"/>
    </row>
    <row r="70" ht="35" customHeight="1" spans="1:11">
      <c r="A70" s="13">
        <v>67</v>
      </c>
      <c r="B70" s="13" t="s">
        <v>82</v>
      </c>
      <c r="C70" s="14" t="s">
        <v>94</v>
      </c>
      <c r="D70" s="13">
        <v>35.41</v>
      </c>
      <c r="E70" s="13"/>
      <c r="F70" s="13">
        <v>0.97</v>
      </c>
      <c r="G70" s="15">
        <f t="shared" si="15"/>
        <v>12536.91</v>
      </c>
      <c r="H70" s="15">
        <f t="shared" si="16"/>
        <v>10445.95</v>
      </c>
      <c r="I70" s="15">
        <f t="shared" si="17"/>
        <v>22982.86</v>
      </c>
      <c r="J70" s="16" t="s">
        <v>14</v>
      </c>
      <c r="K70" s="17"/>
    </row>
    <row r="71" ht="35" customHeight="1" spans="1:11">
      <c r="A71" s="13">
        <v>68</v>
      </c>
      <c r="B71" s="13" t="s">
        <v>82</v>
      </c>
      <c r="C71" s="14" t="s">
        <v>95</v>
      </c>
      <c r="D71" s="14">
        <v>63.84</v>
      </c>
      <c r="E71" s="14"/>
      <c r="F71" s="13">
        <v>0.97</v>
      </c>
      <c r="G71" s="15">
        <f t="shared" si="15"/>
        <v>22602.55</v>
      </c>
      <c r="H71" s="15">
        <f t="shared" si="16"/>
        <v>18832.8</v>
      </c>
      <c r="I71" s="15">
        <f t="shared" si="17"/>
        <v>41435.35</v>
      </c>
      <c r="J71" s="16" t="s">
        <v>14</v>
      </c>
      <c r="K71" s="17"/>
    </row>
    <row r="72" ht="35" customHeight="1" spans="1:11">
      <c r="A72" s="13">
        <v>69</v>
      </c>
      <c r="B72" s="13" t="s">
        <v>82</v>
      </c>
      <c r="C72" s="14" t="s">
        <v>96</v>
      </c>
      <c r="D72" s="13">
        <v>31.92</v>
      </c>
      <c r="E72" s="13"/>
      <c r="F72" s="14">
        <v>0.97</v>
      </c>
      <c r="G72" s="15">
        <f t="shared" si="15"/>
        <v>11301.28</v>
      </c>
      <c r="H72" s="15">
        <f t="shared" si="16"/>
        <v>9416.4</v>
      </c>
      <c r="I72" s="15">
        <f t="shared" si="17"/>
        <v>20717.68</v>
      </c>
      <c r="J72" s="16" t="s">
        <v>14</v>
      </c>
      <c r="K72" s="17"/>
    </row>
    <row r="73" ht="35" customHeight="1" spans="1:11">
      <c r="A73" s="13">
        <v>70</v>
      </c>
      <c r="B73" s="13" t="s">
        <v>82</v>
      </c>
      <c r="C73" s="14" t="s">
        <v>97</v>
      </c>
      <c r="D73" s="14">
        <v>59.96</v>
      </c>
      <c r="E73" s="14"/>
      <c r="F73" s="13">
        <v>0.97</v>
      </c>
      <c r="G73" s="15">
        <f t="shared" si="15"/>
        <v>21228.84</v>
      </c>
      <c r="H73" s="15">
        <f t="shared" si="16"/>
        <v>17688.2</v>
      </c>
      <c r="I73" s="15">
        <f t="shared" si="17"/>
        <v>38917.04</v>
      </c>
      <c r="J73" s="16" t="s">
        <v>14</v>
      </c>
      <c r="K73" s="17"/>
    </row>
    <row r="74" ht="35" customHeight="1" spans="1:11">
      <c r="A74" s="13">
        <v>71</v>
      </c>
      <c r="B74" s="13" t="s">
        <v>82</v>
      </c>
      <c r="C74" s="14" t="s">
        <v>98</v>
      </c>
      <c r="D74" s="19">
        <v>33.52</v>
      </c>
      <c r="E74" s="19"/>
      <c r="F74" s="13">
        <v>0.97</v>
      </c>
      <c r="G74" s="15">
        <f t="shared" si="15"/>
        <v>11867.76</v>
      </c>
      <c r="H74" s="15">
        <f t="shared" si="16"/>
        <v>9888.4</v>
      </c>
      <c r="I74" s="15">
        <f t="shared" si="17"/>
        <v>21756.16</v>
      </c>
      <c r="J74" s="16" t="s">
        <v>14</v>
      </c>
      <c r="K74" s="17"/>
    </row>
    <row r="75" ht="35" customHeight="1" spans="1:11">
      <c r="A75" s="13">
        <v>72</v>
      </c>
      <c r="B75" s="13" t="s">
        <v>99</v>
      </c>
      <c r="C75" s="14" t="s">
        <v>100</v>
      </c>
      <c r="D75" s="14">
        <v>30.78</v>
      </c>
      <c r="E75" s="14"/>
      <c r="F75" s="13">
        <v>0.97</v>
      </c>
      <c r="G75" s="15">
        <f t="shared" si="15"/>
        <v>10897.66</v>
      </c>
      <c r="H75" s="15">
        <f t="shared" si="16"/>
        <v>9080.1</v>
      </c>
      <c r="I75" s="15">
        <f t="shared" si="17"/>
        <v>19977.76</v>
      </c>
      <c r="J75" s="16" t="s">
        <v>14</v>
      </c>
      <c r="K75" s="17"/>
    </row>
    <row r="76" ht="35" customHeight="1" spans="1:11">
      <c r="A76" s="13">
        <v>73</v>
      </c>
      <c r="B76" s="13" t="s">
        <v>99</v>
      </c>
      <c r="C76" s="14" t="s">
        <v>101</v>
      </c>
      <c r="D76" s="14">
        <v>30.78</v>
      </c>
      <c r="E76" s="14"/>
      <c r="F76" s="13">
        <v>0.97</v>
      </c>
      <c r="G76" s="15">
        <f t="shared" si="15"/>
        <v>10897.66</v>
      </c>
      <c r="H76" s="15">
        <f t="shared" si="16"/>
        <v>9080.1</v>
      </c>
      <c r="I76" s="15">
        <f t="shared" si="17"/>
        <v>19977.76</v>
      </c>
      <c r="J76" s="16" t="s">
        <v>14</v>
      </c>
      <c r="K76" s="17"/>
    </row>
    <row r="77" ht="35" customHeight="1" spans="1:11">
      <c r="A77" s="13">
        <v>74</v>
      </c>
      <c r="B77" s="13" t="s">
        <v>82</v>
      </c>
      <c r="C77" s="14" t="s">
        <v>102</v>
      </c>
      <c r="D77" s="13">
        <v>30.78</v>
      </c>
      <c r="E77" s="13"/>
      <c r="F77" s="13">
        <v>0.97</v>
      </c>
      <c r="G77" s="15">
        <f t="shared" si="15"/>
        <v>10897.66</v>
      </c>
      <c r="H77" s="15">
        <f t="shared" si="16"/>
        <v>9080.1</v>
      </c>
      <c r="I77" s="15">
        <f t="shared" si="17"/>
        <v>19977.76</v>
      </c>
      <c r="J77" s="16" t="s">
        <v>14</v>
      </c>
      <c r="K77" s="17"/>
    </row>
    <row r="78" ht="35" customHeight="1" spans="1:11">
      <c r="A78" s="13">
        <v>75</v>
      </c>
      <c r="B78" s="13" t="s">
        <v>82</v>
      </c>
      <c r="C78" s="14" t="s">
        <v>103</v>
      </c>
      <c r="D78" s="13">
        <v>23.41</v>
      </c>
      <c r="E78" s="13"/>
      <c r="F78" s="13">
        <v>0.97</v>
      </c>
      <c r="G78" s="15">
        <f t="shared" si="15"/>
        <v>8288.31</v>
      </c>
      <c r="H78" s="15">
        <f t="shared" si="16"/>
        <v>6905.95</v>
      </c>
      <c r="I78" s="15">
        <f t="shared" si="17"/>
        <v>15194.26</v>
      </c>
      <c r="J78" s="16" t="s">
        <v>14</v>
      </c>
      <c r="K78" s="17"/>
    </row>
    <row r="79" ht="35" customHeight="1" spans="1:11">
      <c r="A79" s="13">
        <v>76</v>
      </c>
      <c r="B79" s="13" t="s">
        <v>82</v>
      </c>
      <c r="C79" s="14" t="s">
        <v>104</v>
      </c>
      <c r="D79" s="14">
        <v>30.78</v>
      </c>
      <c r="E79" s="14"/>
      <c r="F79" s="13">
        <v>0.97</v>
      </c>
      <c r="G79" s="15">
        <f t="shared" si="15"/>
        <v>10897.66</v>
      </c>
      <c r="H79" s="15">
        <f t="shared" si="16"/>
        <v>9080.1</v>
      </c>
      <c r="I79" s="15">
        <f t="shared" si="17"/>
        <v>19977.76</v>
      </c>
      <c r="J79" s="16" t="s">
        <v>14</v>
      </c>
      <c r="K79" s="17"/>
    </row>
    <row r="80" ht="53" customHeight="1" spans="1:11">
      <c r="A80" s="4" t="s">
        <v>1</v>
      </c>
      <c r="B80" s="5" t="s">
        <v>2</v>
      </c>
      <c r="C80" s="4" t="s">
        <v>3</v>
      </c>
      <c r="D80" s="5" t="s">
        <v>4</v>
      </c>
      <c r="E80" s="5" t="s">
        <v>5</v>
      </c>
      <c r="F80" s="5" t="s">
        <v>6</v>
      </c>
      <c r="G80" s="6" t="s">
        <v>60</v>
      </c>
      <c r="H80" s="6" t="s">
        <v>61</v>
      </c>
      <c r="I80" s="6" t="s">
        <v>62</v>
      </c>
      <c r="J80" s="21" t="s">
        <v>10</v>
      </c>
      <c r="K80" s="6" t="s">
        <v>11</v>
      </c>
    </row>
    <row r="81" ht="35" customHeight="1" spans="1:11">
      <c r="A81" s="13">
        <v>77</v>
      </c>
      <c r="B81" s="13" t="s">
        <v>82</v>
      </c>
      <c r="C81" s="14" t="s">
        <v>105</v>
      </c>
      <c r="D81" s="13">
        <v>30.78</v>
      </c>
      <c r="E81" s="13"/>
      <c r="F81" s="13">
        <v>0.97</v>
      </c>
      <c r="G81" s="15">
        <f t="shared" ref="G81:G93" si="18">ROUND(D81*F81*365,2)</f>
        <v>10897.66</v>
      </c>
      <c r="H81" s="15">
        <f t="shared" ref="H81:H93" si="19">ROUND(D81*295,2)</f>
        <v>9080.1</v>
      </c>
      <c r="I81" s="15">
        <f t="shared" ref="I81:I93" si="20">G81+H81</f>
        <v>19977.76</v>
      </c>
      <c r="J81" s="16" t="s">
        <v>14</v>
      </c>
      <c r="K81" s="17"/>
    </row>
    <row r="82" ht="35" customHeight="1" spans="1:11">
      <c r="A82" s="13">
        <v>78</v>
      </c>
      <c r="B82" s="13" t="s">
        <v>82</v>
      </c>
      <c r="C82" s="14" t="s">
        <v>106</v>
      </c>
      <c r="D82" s="13">
        <v>30.78</v>
      </c>
      <c r="E82" s="13"/>
      <c r="F82" s="13">
        <v>0.97</v>
      </c>
      <c r="G82" s="15">
        <f t="shared" si="18"/>
        <v>10897.66</v>
      </c>
      <c r="H82" s="15">
        <f t="shared" si="19"/>
        <v>9080.1</v>
      </c>
      <c r="I82" s="15">
        <f t="shared" si="20"/>
        <v>19977.76</v>
      </c>
      <c r="J82" s="16" t="s">
        <v>14</v>
      </c>
      <c r="K82" s="17"/>
    </row>
    <row r="83" ht="35" customHeight="1" spans="1:11">
      <c r="A83" s="13">
        <v>79</v>
      </c>
      <c r="B83" s="13" t="s">
        <v>82</v>
      </c>
      <c r="C83" s="14" t="s">
        <v>107</v>
      </c>
      <c r="D83" s="13">
        <v>30.78</v>
      </c>
      <c r="E83" s="13"/>
      <c r="F83" s="13">
        <v>0.97</v>
      </c>
      <c r="G83" s="15">
        <f t="shared" si="18"/>
        <v>10897.66</v>
      </c>
      <c r="H83" s="15">
        <f t="shared" si="19"/>
        <v>9080.1</v>
      </c>
      <c r="I83" s="15">
        <f t="shared" si="20"/>
        <v>19977.76</v>
      </c>
      <c r="J83" s="16" t="s">
        <v>14</v>
      </c>
      <c r="K83" s="17"/>
    </row>
    <row r="84" ht="35" customHeight="1" spans="1:11">
      <c r="A84" s="13">
        <v>80</v>
      </c>
      <c r="B84" s="13" t="s">
        <v>82</v>
      </c>
      <c r="C84" s="14" t="s">
        <v>108</v>
      </c>
      <c r="D84" s="13">
        <v>15</v>
      </c>
      <c r="E84" s="13"/>
      <c r="F84" s="14">
        <v>0.97</v>
      </c>
      <c r="G84" s="15">
        <f t="shared" si="18"/>
        <v>5310.75</v>
      </c>
      <c r="H84" s="15">
        <f t="shared" si="19"/>
        <v>4425</v>
      </c>
      <c r="I84" s="15">
        <f t="shared" si="20"/>
        <v>9735.75</v>
      </c>
      <c r="J84" s="16" t="s">
        <v>14</v>
      </c>
      <c r="K84" s="17"/>
    </row>
    <row r="85" ht="35" customHeight="1" spans="1:11">
      <c r="A85" s="13">
        <v>81</v>
      </c>
      <c r="B85" s="13" t="s">
        <v>82</v>
      </c>
      <c r="C85" s="14" t="s">
        <v>109</v>
      </c>
      <c r="D85" s="22">
        <v>15</v>
      </c>
      <c r="E85" s="22"/>
      <c r="F85" s="13">
        <v>0.97</v>
      </c>
      <c r="G85" s="15">
        <f t="shared" si="18"/>
        <v>5310.75</v>
      </c>
      <c r="H85" s="15">
        <f t="shared" si="19"/>
        <v>4425</v>
      </c>
      <c r="I85" s="15">
        <f t="shared" si="20"/>
        <v>9735.75</v>
      </c>
      <c r="J85" s="16" t="s">
        <v>14</v>
      </c>
      <c r="K85" s="17"/>
    </row>
    <row r="86" ht="35" customHeight="1" spans="1:11">
      <c r="A86" s="13">
        <v>82</v>
      </c>
      <c r="B86" s="13" t="s">
        <v>82</v>
      </c>
      <c r="C86" s="14" t="s">
        <v>110</v>
      </c>
      <c r="D86" s="22">
        <v>26.88</v>
      </c>
      <c r="E86" s="22"/>
      <c r="F86" s="13">
        <v>0.97</v>
      </c>
      <c r="G86" s="15">
        <f t="shared" si="18"/>
        <v>9516.86</v>
      </c>
      <c r="H86" s="15">
        <f t="shared" si="19"/>
        <v>7929.6</v>
      </c>
      <c r="I86" s="15">
        <f t="shared" si="20"/>
        <v>17446.46</v>
      </c>
      <c r="J86" s="16" t="s">
        <v>14</v>
      </c>
      <c r="K86" s="17"/>
    </row>
    <row r="87" ht="35" customHeight="1" spans="1:11">
      <c r="A87" s="13">
        <v>83</v>
      </c>
      <c r="B87" s="13" t="s">
        <v>82</v>
      </c>
      <c r="C87" s="14" t="s">
        <v>111</v>
      </c>
      <c r="D87" s="13">
        <v>19.2</v>
      </c>
      <c r="E87" s="13"/>
      <c r="F87" s="13">
        <v>0.97</v>
      </c>
      <c r="G87" s="15">
        <f t="shared" si="18"/>
        <v>6797.76</v>
      </c>
      <c r="H87" s="15">
        <f t="shared" si="19"/>
        <v>5664</v>
      </c>
      <c r="I87" s="15">
        <f t="shared" si="20"/>
        <v>12461.76</v>
      </c>
      <c r="J87" s="16" t="s">
        <v>14</v>
      </c>
      <c r="K87" s="17"/>
    </row>
    <row r="88" ht="35" customHeight="1" spans="1:11">
      <c r="A88" s="13">
        <v>84</v>
      </c>
      <c r="B88" s="13" t="s">
        <v>82</v>
      </c>
      <c r="C88" s="14" t="s">
        <v>112</v>
      </c>
      <c r="D88" s="22">
        <v>27.64</v>
      </c>
      <c r="E88" s="22"/>
      <c r="F88" s="13">
        <v>0.97</v>
      </c>
      <c r="G88" s="15">
        <f t="shared" si="18"/>
        <v>9785.94</v>
      </c>
      <c r="H88" s="15">
        <f t="shared" si="19"/>
        <v>8153.8</v>
      </c>
      <c r="I88" s="15">
        <f t="shared" si="20"/>
        <v>17939.74</v>
      </c>
      <c r="J88" s="16" t="s">
        <v>14</v>
      </c>
      <c r="K88" s="17"/>
    </row>
    <row r="89" ht="35" customHeight="1" spans="1:11">
      <c r="A89" s="13">
        <v>85</v>
      </c>
      <c r="B89" s="13" t="s">
        <v>82</v>
      </c>
      <c r="C89" s="14" t="s">
        <v>113</v>
      </c>
      <c r="D89" s="14">
        <v>44.46</v>
      </c>
      <c r="E89" s="14"/>
      <c r="F89" s="13">
        <v>0.97</v>
      </c>
      <c r="G89" s="15">
        <f t="shared" si="18"/>
        <v>15741.06</v>
      </c>
      <c r="H89" s="15">
        <f t="shared" si="19"/>
        <v>13115.7</v>
      </c>
      <c r="I89" s="15">
        <f t="shared" si="20"/>
        <v>28856.76</v>
      </c>
      <c r="J89" s="16" t="s">
        <v>14</v>
      </c>
      <c r="K89" s="17"/>
    </row>
    <row r="90" ht="35" customHeight="1" spans="1:11">
      <c r="A90" s="13">
        <v>86</v>
      </c>
      <c r="B90" s="13" t="s">
        <v>82</v>
      </c>
      <c r="C90" s="14" t="s">
        <v>114</v>
      </c>
      <c r="D90" s="13">
        <v>62.7</v>
      </c>
      <c r="E90" s="13"/>
      <c r="F90" s="13">
        <v>0.97</v>
      </c>
      <c r="G90" s="15">
        <f t="shared" si="18"/>
        <v>22198.94</v>
      </c>
      <c r="H90" s="15">
        <f t="shared" si="19"/>
        <v>18496.5</v>
      </c>
      <c r="I90" s="15">
        <f t="shared" si="20"/>
        <v>40695.44</v>
      </c>
      <c r="J90" s="16" t="s">
        <v>14</v>
      </c>
      <c r="K90" s="17"/>
    </row>
    <row r="91" ht="35" customHeight="1" spans="1:11">
      <c r="A91" s="13">
        <v>87</v>
      </c>
      <c r="B91" s="13" t="s">
        <v>115</v>
      </c>
      <c r="C91" s="14" t="s">
        <v>116</v>
      </c>
      <c r="D91" s="22">
        <v>47.88</v>
      </c>
      <c r="E91" s="22"/>
      <c r="F91" s="13">
        <v>0.97</v>
      </c>
      <c r="G91" s="15">
        <f t="shared" si="18"/>
        <v>16951.91</v>
      </c>
      <c r="H91" s="15">
        <f t="shared" si="19"/>
        <v>14124.6</v>
      </c>
      <c r="I91" s="15">
        <f t="shared" si="20"/>
        <v>31076.51</v>
      </c>
      <c r="J91" s="16" t="s">
        <v>14</v>
      </c>
      <c r="K91" s="17"/>
    </row>
    <row r="92" ht="35" customHeight="1" spans="1:11">
      <c r="A92" s="13">
        <v>88</v>
      </c>
      <c r="B92" s="13" t="s">
        <v>115</v>
      </c>
      <c r="C92" s="14" t="s">
        <v>117</v>
      </c>
      <c r="D92" s="15">
        <v>30.78</v>
      </c>
      <c r="E92" s="15"/>
      <c r="F92" s="14">
        <v>0.97</v>
      </c>
      <c r="G92" s="15">
        <f t="shared" si="18"/>
        <v>10897.66</v>
      </c>
      <c r="H92" s="15">
        <f t="shared" si="19"/>
        <v>9080.1</v>
      </c>
      <c r="I92" s="15">
        <f t="shared" si="20"/>
        <v>19977.76</v>
      </c>
      <c r="J92" s="16" t="s">
        <v>14</v>
      </c>
      <c r="K92" s="17"/>
    </row>
    <row r="93" ht="35" customHeight="1" spans="1:11">
      <c r="A93" s="13">
        <v>89</v>
      </c>
      <c r="B93" s="13" t="s">
        <v>115</v>
      </c>
      <c r="C93" s="14" t="s">
        <v>118</v>
      </c>
      <c r="D93" s="15">
        <v>28.5</v>
      </c>
      <c r="E93" s="15"/>
      <c r="F93" s="13">
        <v>0.97</v>
      </c>
      <c r="G93" s="15">
        <f t="shared" si="18"/>
        <v>10090.43</v>
      </c>
      <c r="H93" s="15">
        <f t="shared" si="19"/>
        <v>8407.5</v>
      </c>
      <c r="I93" s="15">
        <f t="shared" si="20"/>
        <v>18497.93</v>
      </c>
      <c r="J93" s="16" t="s">
        <v>14</v>
      </c>
      <c r="K93" s="17"/>
    </row>
    <row r="94" ht="35" customHeight="1" spans="1:11">
      <c r="A94" s="13">
        <v>90</v>
      </c>
      <c r="B94" s="13" t="s">
        <v>115</v>
      </c>
      <c r="C94" s="14" t="s">
        <v>119</v>
      </c>
      <c r="D94" s="15">
        <f>25*1.14</f>
        <v>28.5</v>
      </c>
      <c r="E94" s="15"/>
      <c r="F94" s="14">
        <v>0.97</v>
      </c>
      <c r="G94" s="15">
        <f t="shared" ref="G94:G106" si="21">ROUND(D94*F94*365,2)</f>
        <v>10090.43</v>
      </c>
      <c r="H94" s="15">
        <f t="shared" ref="H94:H106" si="22">ROUND(D94*295,2)</f>
        <v>8407.5</v>
      </c>
      <c r="I94" s="15">
        <f t="shared" ref="I94:I106" si="23">G94+H94</f>
        <v>18497.93</v>
      </c>
      <c r="J94" s="16" t="s">
        <v>14</v>
      </c>
      <c r="K94" s="17"/>
    </row>
    <row r="95" ht="35" customHeight="1" spans="1:11">
      <c r="A95" s="13">
        <v>91</v>
      </c>
      <c r="B95" s="13" t="s">
        <v>115</v>
      </c>
      <c r="C95" s="14" t="s">
        <v>120</v>
      </c>
      <c r="D95" s="15">
        <v>18</v>
      </c>
      <c r="E95" s="15"/>
      <c r="F95" s="14">
        <v>0.97</v>
      </c>
      <c r="G95" s="15">
        <f t="shared" si="21"/>
        <v>6372.9</v>
      </c>
      <c r="H95" s="15">
        <f t="shared" si="22"/>
        <v>5310</v>
      </c>
      <c r="I95" s="15">
        <f t="shared" si="23"/>
        <v>11682.9</v>
      </c>
      <c r="J95" s="16" t="s">
        <v>14</v>
      </c>
      <c r="K95" s="17"/>
    </row>
    <row r="96" ht="35" customHeight="1" spans="1:11">
      <c r="A96" s="13">
        <v>92</v>
      </c>
      <c r="B96" s="13" t="s">
        <v>115</v>
      </c>
      <c r="C96" s="14" t="s">
        <v>121</v>
      </c>
      <c r="D96" s="15">
        <v>15.86</v>
      </c>
      <c r="E96" s="15"/>
      <c r="F96" s="14">
        <v>0.97</v>
      </c>
      <c r="G96" s="15">
        <f t="shared" si="21"/>
        <v>5615.23</v>
      </c>
      <c r="H96" s="15">
        <f t="shared" si="22"/>
        <v>4678.7</v>
      </c>
      <c r="I96" s="15">
        <f t="shared" si="23"/>
        <v>10293.93</v>
      </c>
      <c r="J96" s="16" t="s">
        <v>14</v>
      </c>
      <c r="K96" s="17"/>
    </row>
    <row r="97" ht="35" customHeight="1" spans="1:11">
      <c r="A97" s="13">
        <v>93</v>
      </c>
      <c r="B97" s="13" t="s">
        <v>115</v>
      </c>
      <c r="C97" s="14" t="s">
        <v>122</v>
      </c>
      <c r="D97" s="23">
        <v>64.98</v>
      </c>
      <c r="E97" s="23"/>
      <c r="F97" s="13">
        <v>0.97</v>
      </c>
      <c r="G97" s="15">
        <f t="shared" si="21"/>
        <v>23006.17</v>
      </c>
      <c r="H97" s="15">
        <f t="shared" si="22"/>
        <v>19169.1</v>
      </c>
      <c r="I97" s="15">
        <f t="shared" si="23"/>
        <v>42175.27</v>
      </c>
      <c r="J97" s="16" t="s">
        <v>14</v>
      </c>
      <c r="K97" s="17"/>
    </row>
    <row r="98" ht="35" customHeight="1" spans="1:11">
      <c r="A98" s="13">
        <v>94</v>
      </c>
      <c r="B98" s="13" t="s">
        <v>115</v>
      </c>
      <c r="C98" s="14" t="s">
        <v>123</v>
      </c>
      <c r="D98" s="23">
        <v>64.98</v>
      </c>
      <c r="E98" s="23"/>
      <c r="F98" s="13">
        <v>0.97</v>
      </c>
      <c r="G98" s="15">
        <f t="shared" si="21"/>
        <v>23006.17</v>
      </c>
      <c r="H98" s="15">
        <f t="shared" si="22"/>
        <v>19169.1</v>
      </c>
      <c r="I98" s="15">
        <f t="shared" si="23"/>
        <v>42175.27</v>
      </c>
      <c r="J98" s="16" t="s">
        <v>14</v>
      </c>
      <c r="K98" s="17"/>
    </row>
    <row r="99" ht="35" customHeight="1" spans="1:11">
      <c r="A99" s="13">
        <v>95</v>
      </c>
      <c r="B99" s="13" t="s">
        <v>115</v>
      </c>
      <c r="C99" s="14" t="s">
        <v>124</v>
      </c>
      <c r="D99" s="23">
        <v>31.92</v>
      </c>
      <c r="E99" s="23"/>
      <c r="F99" s="13">
        <v>0.97</v>
      </c>
      <c r="G99" s="15">
        <f t="shared" si="21"/>
        <v>11301.28</v>
      </c>
      <c r="H99" s="15">
        <f t="shared" si="22"/>
        <v>9416.4</v>
      </c>
      <c r="I99" s="15">
        <f t="shared" si="23"/>
        <v>20717.68</v>
      </c>
      <c r="J99" s="16" t="s">
        <v>14</v>
      </c>
      <c r="K99" s="17"/>
    </row>
    <row r="100" ht="35" customHeight="1" spans="1:11">
      <c r="A100" s="13">
        <v>96</v>
      </c>
      <c r="B100" s="13" t="s">
        <v>115</v>
      </c>
      <c r="C100" s="14" t="s">
        <v>125</v>
      </c>
      <c r="D100" s="13">
        <v>31.92</v>
      </c>
      <c r="E100" s="13"/>
      <c r="F100" s="13">
        <v>0.97</v>
      </c>
      <c r="G100" s="15">
        <f t="shared" si="21"/>
        <v>11301.28</v>
      </c>
      <c r="H100" s="15">
        <f t="shared" si="22"/>
        <v>9416.4</v>
      </c>
      <c r="I100" s="15">
        <f t="shared" si="23"/>
        <v>20717.68</v>
      </c>
      <c r="J100" s="16" t="s">
        <v>14</v>
      </c>
      <c r="K100" s="17"/>
    </row>
    <row r="101" ht="35" customHeight="1" spans="1:11">
      <c r="A101" s="13">
        <v>97</v>
      </c>
      <c r="B101" s="13" t="s">
        <v>115</v>
      </c>
      <c r="C101" s="14" t="s">
        <v>126</v>
      </c>
      <c r="D101" s="13">
        <v>31.92</v>
      </c>
      <c r="E101" s="13"/>
      <c r="F101" s="13">
        <v>0.97</v>
      </c>
      <c r="G101" s="15">
        <f t="shared" si="21"/>
        <v>11301.28</v>
      </c>
      <c r="H101" s="15">
        <f t="shared" si="22"/>
        <v>9416.4</v>
      </c>
      <c r="I101" s="15">
        <f t="shared" si="23"/>
        <v>20717.68</v>
      </c>
      <c r="J101" s="16" t="s">
        <v>14</v>
      </c>
      <c r="K101" s="17"/>
    </row>
    <row r="102" ht="35" customHeight="1" spans="1:11">
      <c r="A102" s="13">
        <v>98</v>
      </c>
      <c r="B102" s="13" t="s">
        <v>115</v>
      </c>
      <c r="C102" s="14" t="s">
        <v>127</v>
      </c>
      <c r="D102" s="24">
        <v>15</v>
      </c>
      <c r="E102" s="24"/>
      <c r="F102" s="13">
        <v>0.97</v>
      </c>
      <c r="G102" s="15">
        <f t="shared" si="21"/>
        <v>5310.75</v>
      </c>
      <c r="H102" s="15">
        <f t="shared" si="22"/>
        <v>4425</v>
      </c>
      <c r="I102" s="15">
        <f t="shared" si="23"/>
        <v>9735.75</v>
      </c>
      <c r="J102" s="16" t="s">
        <v>14</v>
      </c>
      <c r="K102" s="17"/>
    </row>
    <row r="103" ht="35" customHeight="1" spans="1:11">
      <c r="A103" s="13">
        <v>99</v>
      </c>
      <c r="B103" s="13" t="s">
        <v>115</v>
      </c>
      <c r="C103" s="14" t="s">
        <v>128</v>
      </c>
      <c r="D103" s="24">
        <v>15</v>
      </c>
      <c r="E103" s="24"/>
      <c r="F103" s="13">
        <v>0.97</v>
      </c>
      <c r="G103" s="15">
        <f t="shared" si="21"/>
        <v>5310.75</v>
      </c>
      <c r="H103" s="15">
        <f t="shared" si="22"/>
        <v>4425</v>
      </c>
      <c r="I103" s="15">
        <f t="shared" si="23"/>
        <v>9735.75</v>
      </c>
      <c r="J103" s="16" t="s">
        <v>14</v>
      </c>
      <c r="K103" s="17"/>
    </row>
    <row r="104" ht="35" customHeight="1" spans="1:11">
      <c r="A104" s="13">
        <v>100</v>
      </c>
      <c r="B104" s="13" t="s">
        <v>115</v>
      </c>
      <c r="C104" s="14" t="s">
        <v>129</v>
      </c>
      <c r="D104" s="24">
        <v>15</v>
      </c>
      <c r="E104" s="24"/>
      <c r="F104" s="13">
        <v>0.97</v>
      </c>
      <c r="G104" s="15">
        <f t="shared" si="21"/>
        <v>5310.75</v>
      </c>
      <c r="H104" s="15">
        <f t="shared" si="22"/>
        <v>4425</v>
      </c>
      <c r="I104" s="15">
        <f t="shared" si="23"/>
        <v>9735.75</v>
      </c>
      <c r="J104" s="16" t="s">
        <v>14</v>
      </c>
      <c r="K104" s="17"/>
    </row>
    <row r="105" ht="35" customHeight="1" spans="1:11">
      <c r="A105" s="13">
        <v>101</v>
      </c>
      <c r="B105" s="13" t="s">
        <v>115</v>
      </c>
      <c r="C105" s="14" t="s">
        <v>130</v>
      </c>
      <c r="D105" s="24">
        <v>15</v>
      </c>
      <c r="E105" s="24"/>
      <c r="F105" s="13">
        <v>0.97</v>
      </c>
      <c r="G105" s="15">
        <f t="shared" si="21"/>
        <v>5310.75</v>
      </c>
      <c r="H105" s="15">
        <f t="shared" si="22"/>
        <v>4425</v>
      </c>
      <c r="I105" s="15">
        <f t="shared" si="23"/>
        <v>9735.75</v>
      </c>
      <c r="J105" s="16" t="s">
        <v>14</v>
      </c>
      <c r="K105" s="17"/>
    </row>
    <row r="106" ht="35" customHeight="1" spans="1:11">
      <c r="A106" s="13">
        <v>102</v>
      </c>
      <c r="B106" s="13" t="s">
        <v>115</v>
      </c>
      <c r="C106" s="14" t="s">
        <v>131</v>
      </c>
      <c r="D106" s="24">
        <v>15</v>
      </c>
      <c r="E106" s="24"/>
      <c r="F106" s="13">
        <v>0.97</v>
      </c>
      <c r="G106" s="15">
        <f t="shared" si="21"/>
        <v>5310.75</v>
      </c>
      <c r="H106" s="15">
        <f t="shared" si="22"/>
        <v>4425</v>
      </c>
      <c r="I106" s="15">
        <f t="shared" si="23"/>
        <v>9735.75</v>
      </c>
      <c r="J106" s="16" t="s">
        <v>14</v>
      </c>
      <c r="K106" s="17"/>
    </row>
    <row r="107" s="1" customFormat="1" ht="45" customHeight="1" spans="1:11">
      <c r="A107" s="13">
        <v>103</v>
      </c>
      <c r="B107" s="13" t="s">
        <v>132</v>
      </c>
      <c r="C107" s="14" t="s">
        <v>133</v>
      </c>
      <c r="D107" s="25">
        <f t="shared" ref="D107:D116" si="24">E107*4</f>
        <v>12</v>
      </c>
      <c r="E107" s="13">
        <v>3</v>
      </c>
      <c r="F107" s="19">
        <v>1.15</v>
      </c>
      <c r="G107" s="15">
        <f t="shared" ref="G107:G116" si="25">ROUND(D107*F107*365,2)</f>
        <v>5037</v>
      </c>
      <c r="H107" s="15">
        <f t="shared" ref="H107:H116" si="26">ROUND(E107*2250,2)</f>
        <v>6750</v>
      </c>
      <c r="I107" s="15">
        <f t="shared" ref="I107:I116" si="27">G107+H107</f>
        <v>11787</v>
      </c>
      <c r="J107" s="16" t="s">
        <v>14</v>
      </c>
      <c r="K107" s="17"/>
    </row>
    <row r="108" s="1" customFormat="1" ht="45" customHeight="1" spans="1:11">
      <c r="A108" s="13">
        <v>104</v>
      </c>
      <c r="B108" s="13" t="s">
        <v>132</v>
      </c>
      <c r="C108" s="14" t="s">
        <v>134</v>
      </c>
      <c r="D108" s="25">
        <f t="shared" si="24"/>
        <v>12</v>
      </c>
      <c r="E108" s="13">
        <v>3</v>
      </c>
      <c r="F108" s="19">
        <v>1.15</v>
      </c>
      <c r="G108" s="15">
        <f t="shared" si="25"/>
        <v>5037</v>
      </c>
      <c r="H108" s="15">
        <f t="shared" si="26"/>
        <v>6750</v>
      </c>
      <c r="I108" s="15">
        <f t="shared" si="27"/>
        <v>11787</v>
      </c>
      <c r="J108" s="16" t="s">
        <v>14</v>
      </c>
      <c r="K108" s="17"/>
    </row>
    <row r="109" s="1" customFormat="1" ht="45" customHeight="1" spans="1:11">
      <c r="A109" s="13">
        <v>105</v>
      </c>
      <c r="B109" s="13" t="s">
        <v>132</v>
      </c>
      <c r="C109" s="14" t="s">
        <v>135</v>
      </c>
      <c r="D109" s="25">
        <f t="shared" si="24"/>
        <v>12</v>
      </c>
      <c r="E109" s="13">
        <v>3</v>
      </c>
      <c r="F109" s="19">
        <v>1.15</v>
      </c>
      <c r="G109" s="15">
        <f t="shared" si="25"/>
        <v>5037</v>
      </c>
      <c r="H109" s="15">
        <f t="shared" si="26"/>
        <v>6750</v>
      </c>
      <c r="I109" s="15">
        <f t="shared" si="27"/>
        <v>11787</v>
      </c>
      <c r="J109" s="16" t="s">
        <v>14</v>
      </c>
      <c r="K109" s="17"/>
    </row>
    <row r="110" s="1" customFormat="1" ht="45" customHeight="1" spans="1:11">
      <c r="A110" s="13">
        <v>106</v>
      </c>
      <c r="B110" s="13" t="s">
        <v>132</v>
      </c>
      <c r="C110" s="26" t="s">
        <v>136</v>
      </c>
      <c r="D110" s="25">
        <f t="shared" si="24"/>
        <v>12</v>
      </c>
      <c r="E110" s="13">
        <v>3</v>
      </c>
      <c r="F110" s="19">
        <v>1.15</v>
      </c>
      <c r="G110" s="15">
        <f t="shared" si="25"/>
        <v>5037</v>
      </c>
      <c r="H110" s="15">
        <f t="shared" si="26"/>
        <v>6750</v>
      </c>
      <c r="I110" s="15">
        <f t="shared" si="27"/>
        <v>11787</v>
      </c>
      <c r="J110" s="16" t="s">
        <v>14</v>
      </c>
      <c r="K110" s="17"/>
    </row>
    <row r="111" s="1" customFormat="1" ht="45" customHeight="1" spans="1:11">
      <c r="A111" s="13">
        <v>107</v>
      </c>
      <c r="B111" s="13" t="s">
        <v>132</v>
      </c>
      <c r="C111" s="14" t="s">
        <v>137</v>
      </c>
      <c r="D111" s="25">
        <f t="shared" si="24"/>
        <v>24</v>
      </c>
      <c r="E111" s="13">
        <v>6</v>
      </c>
      <c r="F111" s="19">
        <v>1.15</v>
      </c>
      <c r="G111" s="15">
        <f t="shared" si="25"/>
        <v>10074</v>
      </c>
      <c r="H111" s="15">
        <f t="shared" si="26"/>
        <v>13500</v>
      </c>
      <c r="I111" s="15">
        <f t="shared" si="27"/>
        <v>23574</v>
      </c>
      <c r="J111" s="16" t="s">
        <v>14</v>
      </c>
      <c r="K111" s="17"/>
    </row>
    <row r="112" s="1" customFormat="1" ht="45" customHeight="1" spans="1:11">
      <c r="A112" s="13">
        <v>108</v>
      </c>
      <c r="B112" s="13" t="s">
        <v>132</v>
      </c>
      <c r="C112" s="14" t="s">
        <v>138</v>
      </c>
      <c r="D112" s="25">
        <f t="shared" si="24"/>
        <v>24</v>
      </c>
      <c r="E112" s="13">
        <v>6</v>
      </c>
      <c r="F112" s="19">
        <v>1.15</v>
      </c>
      <c r="G112" s="15">
        <f t="shared" si="25"/>
        <v>10074</v>
      </c>
      <c r="H112" s="15">
        <f t="shared" si="26"/>
        <v>13500</v>
      </c>
      <c r="I112" s="15">
        <f t="shared" si="27"/>
        <v>23574</v>
      </c>
      <c r="J112" s="16" t="s">
        <v>14</v>
      </c>
      <c r="K112" s="17"/>
    </row>
    <row r="113" s="1" customFormat="1" ht="45" customHeight="1" spans="1:11">
      <c r="A113" s="13">
        <v>109</v>
      </c>
      <c r="B113" s="13" t="s">
        <v>132</v>
      </c>
      <c r="C113" s="14" t="s">
        <v>139</v>
      </c>
      <c r="D113" s="25">
        <f t="shared" si="24"/>
        <v>14</v>
      </c>
      <c r="E113" s="13">
        <v>3.5</v>
      </c>
      <c r="F113" s="19">
        <v>1.15</v>
      </c>
      <c r="G113" s="15">
        <f t="shared" si="25"/>
        <v>5876.5</v>
      </c>
      <c r="H113" s="15">
        <f t="shared" si="26"/>
        <v>7875</v>
      </c>
      <c r="I113" s="15">
        <f t="shared" si="27"/>
        <v>13751.5</v>
      </c>
      <c r="J113" s="16" t="s">
        <v>14</v>
      </c>
      <c r="K113" s="17"/>
    </row>
    <row r="114" s="1" customFormat="1" ht="45" customHeight="1" spans="1:11">
      <c r="A114" s="13">
        <v>110</v>
      </c>
      <c r="B114" s="13" t="s">
        <v>132</v>
      </c>
      <c r="C114" s="14" t="s">
        <v>140</v>
      </c>
      <c r="D114" s="25">
        <f t="shared" si="24"/>
        <v>14</v>
      </c>
      <c r="E114" s="13">
        <v>3.5</v>
      </c>
      <c r="F114" s="19">
        <v>1.15</v>
      </c>
      <c r="G114" s="15">
        <f t="shared" si="25"/>
        <v>5876.5</v>
      </c>
      <c r="H114" s="15">
        <f t="shared" si="26"/>
        <v>7875</v>
      </c>
      <c r="I114" s="15">
        <f t="shared" si="27"/>
        <v>13751.5</v>
      </c>
      <c r="J114" s="16" t="s">
        <v>14</v>
      </c>
      <c r="K114" s="17"/>
    </row>
    <row r="115" s="1" customFormat="1" ht="45" customHeight="1" spans="1:11">
      <c r="A115" s="13">
        <v>111</v>
      </c>
      <c r="B115" s="13" t="s">
        <v>132</v>
      </c>
      <c r="C115" s="26" t="s">
        <v>141</v>
      </c>
      <c r="D115" s="25">
        <f t="shared" si="24"/>
        <v>14</v>
      </c>
      <c r="E115" s="13">
        <v>3.5</v>
      </c>
      <c r="F115" s="19">
        <v>1.15</v>
      </c>
      <c r="G115" s="15">
        <f t="shared" si="25"/>
        <v>5876.5</v>
      </c>
      <c r="H115" s="15">
        <f t="shared" si="26"/>
        <v>7875</v>
      </c>
      <c r="I115" s="15">
        <f t="shared" si="27"/>
        <v>13751.5</v>
      </c>
      <c r="J115" s="16" t="s">
        <v>14</v>
      </c>
      <c r="K115" s="17"/>
    </row>
    <row r="116" s="1" customFormat="1" ht="45" customHeight="1" spans="1:11">
      <c r="A116" s="13">
        <v>112</v>
      </c>
      <c r="B116" s="13" t="s">
        <v>132</v>
      </c>
      <c r="C116" s="26" t="s">
        <v>142</v>
      </c>
      <c r="D116" s="25">
        <f t="shared" si="24"/>
        <v>6</v>
      </c>
      <c r="E116" s="27">
        <v>1.5</v>
      </c>
      <c r="F116" s="19">
        <v>1.15</v>
      </c>
      <c r="G116" s="15">
        <f t="shared" si="25"/>
        <v>2518.5</v>
      </c>
      <c r="H116" s="15">
        <f t="shared" si="26"/>
        <v>3375</v>
      </c>
      <c r="I116" s="15">
        <f t="shared" si="27"/>
        <v>5893.5</v>
      </c>
      <c r="J116" s="16" t="s">
        <v>14</v>
      </c>
      <c r="K116" s="17"/>
    </row>
    <row r="117" customFormat="1" ht="53" customHeight="1" spans="1:11">
      <c r="A117" s="4" t="s">
        <v>1</v>
      </c>
      <c r="B117" s="5" t="s">
        <v>2</v>
      </c>
      <c r="C117" s="4" t="s">
        <v>3</v>
      </c>
      <c r="D117" s="5" t="s">
        <v>4</v>
      </c>
      <c r="E117" s="5" t="s">
        <v>5</v>
      </c>
      <c r="F117" s="5" t="s">
        <v>6</v>
      </c>
      <c r="G117" s="6" t="s">
        <v>60</v>
      </c>
      <c r="H117" s="6" t="s">
        <v>61</v>
      </c>
      <c r="I117" s="6" t="s">
        <v>62</v>
      </c>
      <c r="J117" s="21" t="s">
        <v>10</v>
      </c>
      <c r="K117" s="6" t="s">
        <v>11</v>
      </c>
    </row>
    <row r="118" s="1" customFormat="1" ht="45" customHeight="1" spans="1:11">
      <c r="A118" s="13">
        <v>113</v>
      </c>
      <c r="B118" s="13" t="s">
        <v>132</v>
      </c>
      <c r="C118" s="14" t="s">
        <v>143</v>
      </c>
      <c r="D118" s="25">
        <f t="shared" ref="D118:D127" si="28">E118*4</f>
        <v>8</v>
      </c>
      <c r="E118" s="13">
        <v>2</v>
      </c>
      <c r="F118" s="19">
        <v>1.15</v>
      </c>
      <c r="G118" s="15">
        <f t="shared" ref="G118:G127" si="29">ROUND(D118*F118*365,2)</f>
        <v>3358</v>
      </c>
      <c r="H118" s="15">
        <f t="shared" ref="H118:H127" si="30">ROUND(E118*2250,2)</f>
        <v>4500</v>
      </c>
      <c r="I118" s="15">
        <f t="shared" ref="I118:I127" si="31">G118+H118</f>
        <v>7858</v>
      </c>
      <c r="J118" s="16" t="s">
        <v>14</v>
      </c>
      <c r="K118" s="17"/>
    </row>
    <row r="119" s="1" customFormat="1" ht="45" customHeight="1" spans="1:11">
      <c r="A119" s="13">
        <v>114</v>
      </c>
      <c r="B119" s="13" t="s">
        <v>132</v>
      </c>
      <c r="C119" s="14" t="s">
        <v>144</v>
      </c>
      <c r="D119" s="25">
        <f t="shared" si="28"/>
        <v>14</v>
      </c>
      <c r="E119" s="13">
        <v>3.5</v>
      </c>
      <c r="F119" s="19">
        <v>1.15</v>
      </c>
      <c r="G119" s="15">
        <f t="shared" si="29"/>
        <v>5876.5</v>
      </c>
      <c r="H119" s="15">
        <f t="shared" si="30"/>
        <v>7875</v>
      </c>
      <c r="I119" s="15">
        <f t="shared" si="31"/>
        <v>13751.5</v>
      </c>
      <c r="J119" s="16" t="s">
        <v>14</v>
      </c>
      <c r="K119" s="17"/>
    </row>
    <row r="120" s="1" customFormat="1" ht="45" customHeight="1" spans="1:11">
      <c r="A120" s="13">
        <v>115</v>
      </c>
      <c r="B120" s="13" t="s">
        <v>132</v>
      </c>
      <c r="C120" s="14" t="s">
        <v>145</v>
      </c>
      <c r="D120" s="25">
        <f t="shared" si="28"/>
        <v>14</v>
      </c>
      <c r="E120" s="13">
        <v>3.5</v>
      </c>
      <c r="F120" s="19">
        <v>1.15</v>
      </c>
      <c r="G120" s="15">
        <f t="shared" si="29"/>
        <v>5876.5</v>
      </c>
      <c r="H120" s="15">
        <f t="shared" si="30"/>
        <v>7875</v>
      </c>
      <c r="I120" s="15">
        <f t="shared" si="31"/>
        <v>13751.5</v>
      </c>
      <c r="J120" s="16" t="s">
        <v>14</v>
      </c>
      <c r="K120" s="17"/>
    </row>
    <row r="121" s="1" customFormat="1" ht="45" customHeight="1" spans="1:11">
      <c r="A121" s="13">
        <v>116</v>
      </c>
      <c r="B121" s="13" t="s">
        <v>132</v>
      </c>
      <c r="C121" s="26" t="s">
        <v>146</v>
      </c>
      <c r="D121" s="25">
        <f t="shared" si="28"/>
        <v>14</v>
      </c>
      <c r="E121" s="13">
        <v>3.5</v>
      </c>
      <c r="F121" s="19">
        <v>1.15</v>
      </c>
      <c r="G121" s="15">
        <f t="shared" si="29"/>
        <v>5876.5</v>
      </c>
      <c r="H121" s="15">
        <f t="shared" si="30"/>
        <v>7875</v>
      </c>
      <c r="I121" s="15">
        <f t="shared" si="31"/>
        <v>13751.5</v>
      </c>
      <c r="J121" s="16" t="s">
        <v>14</v>
      </c>
      <c r="K121" s="17"/>
    </row>
    <row r="122" s="1" customFormat="1" ht="45" customHeight="1" spans="1:11">
      <c r="A122" s="13">
        <v>117</v>
      </c>
      <c r="B122" s="13" t="s">
        <v>132</v>
      </c>
      <c r="C122" s="14" t="s">
        <v>147</v>
      </c>
      <c r="D122" s="25">
        <f t="shared" si="28"/>
        <v>14</v>
      </c>
      <c r="E122" s="13">
        <v>3.5</v>
      </c>
      <c r="F122" s="19">
        <v>1.15</v>
      </c>
      <c r="G122" s="15">
        <f t="shared" si="29"/>
        <v>5876.5</v>
      </c>
      <c r="H122" s="15">
        <f t="shared" si="30"/>
        <v>7875</v>
      </c>
      <c r="I122" s="15">
        <f t="shared" si="31"/>
        <v>13751.5</v>
      </c>
      <c r="J122" s="16" t="s">
        <v>14</v>
      </c>
      <c r="K122" s="17"/>
    </row>
    <row r="123" s="1" customFormat="1" ht="45" customHeight="1" spans="1:11">
      <c r="A123" s="13">
        <v>118</v>
      </c>
      <c r="B123" s="13" t="s">
        <v>148</v>
      </c>
      <c r="C123" s="26" t="s">
        <v>149</v>
      </c>
      <c r="D123" s="25">
        <f t="shared" si="28"/>
        <v>16</v>
      </c>
      <c r="E123" s="27">
        <v>4</v>
      </c>
      <c r="F123" s="19">
        <v>1.15</v>
      </c>
      <c r="G123" s="15">
        <f t="shared" si="29"/>
        <v>6716</v>
      </c>
      <c r="H123" s="15">
        <f t="shared" si="30"/>
        <v>9000</v>
      </c>
      <c r="I123" s="15">
        <f t="shared" si="31"/>
        <v>15716</v>
      </c>
      <c r="J123" s="16" t="s">
        <v>14</v>
      </c>
      <c r="K123" s="17"/>
    </row>
    <row r="124" s="1" customFormat="1" ht="45" customHeight="1" spans="1:11">
      <c r="A124" s="13">
        <v>119</v>
      </c>
      <c r="B124" s="13" t="s">
        <v>148</v>
      </c>
      <c r="C124" s="14" t="s">
        <v>150</v>
      </c>
      <c r="D124" s="25">
        <f t="shared" si="28"/>
        <v>16</v>
      </c>
      <c r="E124" s="13">
        <v>4</v>
      </c>
      <c r="F124" s="19">
        <v>1.15</v>
      </c>
      <c r="G124" s="15">
        <f t="shared" si="29"/>
        <v>6716</v>
      </c>
      <c r="H124" s="15">
        <f t="shared" si="30"/>
        <v>9000</v>
      </c>
      <c r="I124" s="15">
        <f t="shared" si="31"/>
        <v>15716</v>
      </c>
      <c r="J124" s="16" t="s">
        <v>14</v>
      </c>
      <c r="K124" s="17"/>
    </row>
    <row r="125" s="1" customFormat="1" ht="45" customHeight="1" spans="1:11">
      <c r="A125" s="13">
        <v>120</v>
      </c>
      <c r="B125" s="13" t="s">
        <v>148</v>
      </c>
      <c r="C125" s="14" t="s">
        <v>151</v>
      </c>
      <c r="D125" s="25">
        <f t="shared" si="28"/>
        <v>16</v>
      </c>
      <c r="E125" s="13">
        <v>4</v>
      </c>
      <c r="F125" s="19">
        <v>1.15</v>
      </c>
      <c r="G125" s="15">
        <f t="shared" si="29"/>
        <v>6716</v>
      </c>
      <c r="H125" s="15">
        <f t="shared" si="30"/>
        <v>9000</v>
      </c>
      <c r="I125" s="15">
        <f t="shared" si="31"/>
        <v>15716</v>
      </c>
      <c r="J125" s="16" t="s">
        <v>14</v>
      </c>
      <c r="K125" s="17"/>
    </row>
    <row r="126" s="1" customFormat="1" ht="45" customHeight="1" spans="1:11">
      <c r="A126" s="13">
        <v>121</v>
      </c>
      <c r="B126" s="13" t="s">
        <v>148</v>
      </c>
      <c r="C126" s="26" t="s">
        <v>152</v>
      </c>
      <c r="D126" s="25">
        <f t="shared" si="28"/>
        <v>16</v>
      </c>
      <c r="E126" s="27">
        <v>4</v>
      </c>
      <c r="F126" s="19">
        <v>1.15</v>
      </c>
      <c r="G126" s="15">
        <f t="shared" si="29"/>
        <v>6716</v>
      </c>
      <c r="H126" s="15">
        <f t="shared" si="30"/>
        <v>9000</v>
      </c>
      <c r="I126" s="15">
        <f t="shared" si="31"/>
        <v>15716</v>
      </c>
      <c r="J126" s="16" t="s">
        <v>14</v>
      </c>
      <c r="K126" s="17"/>
    </row>
    <row r="127" s="1" customFormat="1" ht="45" customHeight="1" spans="1:11">
      <c r="A127" s="13">
        <v>122</v>
      </c>
      <c r="B127" s="13" t="s">
        <v>153</v>
      </c>
      <c r="C127" s="26" t="s">
        <v>154</v>
      </c>
      <c r="D127" s="25">
        <f t="shared" si="28"/>
        <v>12</v>
      </c>
      <c r="E127" s="27">
        <v>3</v>
      </c>
      <c r="F127" s="19">
        <v>1.15</v>
      </c>
      <c r="G127" s="15">
        <f t="shared" si="29"/>
        <v>5037</v>
      </c>
      <c r="H127" s="15">
        <f t="shared" si="30"/>
        <v>6750</v>
      </c>
      <c r="I127" s="15">
        <f t="shared" si="31"/>
        <v>11787</v>
      </c>
      <c r="J127" s="16" t="s">
        <v>14</v>
      </c>
      <c r="K127" s="17"/>
    </row>
    <row r="128" s="1" customFormat="1" ht="45" customHeight="1" spans="1:11">
      <c r="A128" s="13">
        <v>123</v>
      </c>
      <c r="B128" s="13" t="s">
        <v>153</v>
      </c>
      <c r="C128" s="14" t="s">
        <v>155</v>
      </c>
      <c r="D128" s="25">
        <f t="shared" ref="D128:D137" si="32">E128*4</f>
        <v>12</v>
      </c>
      <c r="E128" s="13">
        <v>3</v>
      </c>
      <c r="F128" s="19">
        <v>1.15</v>
      </c>
      <c r="G128" s="15">
        <f t="shared" ref="G128:G137" si="33">ROUND(D128*F128*365,2)</f>
        <v>5037</v>
      </c>
      <c r="H128" s="15">
        <f t="shared" ref="H128:H137" si="34">ROUND(E128*2250,2)</f>
        <v>6750</v>
      </c>
      <c r="I128" s="15">
        <f t="shared" ref="I128:I137" si="35">G128+H128</f>
        <v>11787</v>
      </c>
      <c r="J128" s="16" t="s">
        <v>14</v>
      </c>
      <c r="K128" s="17"/>
    </row>
    <row r="129" s="1" customFormat="1" ht="45" customHeight="1" spans="1:11">
      <c r="A129" s="13">
        <v>124</v>
      </c>
      <c r="B129" s="13" t="s">
        <v>153</v>
      </c>
      <c r="C129" s="14" t="s">
        <v>156</v>
      </c>
      <c r="D129" s="25">
        <f t="shared" si="32"/>
        <v>16</v>
      </c>
      <c r="E129" s="13">
        <v>4</v>
      </c>
      <c r="F129" s="19">
        <v>1.15</v>
      </c>
      <c r="G129" s="15">
        <f t="shared" si="33"/>
        <v>6716</v>
      </c>
      <c r="H129" s="15">
        <f t="shared" si="34"/>
        <v>9000</v>
      </c>
      <c r="I129" s="15">
        <f t="shared" si="35"/>
        <v>15716</v>
      </c>
      <c r="J129" s="16" t="s">
        <v>14</v>
      </c>
      <c r="K129" s="17"/>
    </row>
    <row r="130" s="1" customFormat="1" ht="45" customHeight="1" spans="1:11">
      <c r="A130" s="13">
        <v>125</v>
      </c>
      <c r="B130" s="13" t="s">
        <v>153</v>
      </c>
      <c r="C130" s="14" t="s">
        <v>157</v>
      </c>
      <c r="D130" s="25">
        <f t="shared" si="32"/>
        <v>8</v>
      </c>
      <c r="E130" s="13">
        <v>2</v>
      </c>
      <c r="F130" s="19">
        <v>1.15</v>
      </c>
      <c r="G130" s="15">
        <f t="shared" si="33"/>
        <v>3358</v>
      </c>
      <c r="H130" s="15">
        <f t="shared" si="34"/>
        <v>4500</v>
      </c>
      <c r="I130" s="15">
        <f t="shared" si="35"/>
        <v>7858</v>
      </c>
      <c r="J130" s="16" t="s">
        <v>14</v>
      </c>
      <c r="K130" s="17"/>
    </row>
    <row r="131" s="1" customFormat="1" ht="45" customHeight="1" spans="1:11">
      <c r="A131" s="13">
        <v>126</v>
      </c>
      <c r="B131" s="13" t="s">
        <v>158</v>
      </c>
      <c r="C131" s="14" t="s">
        <v>159</v>
      </c>
      <c r="D131" s="25">
        <f t="shared" si="32"/>
        <v>32</v>
      </c>
      <c r="E131" s="14">
        <v>8</v>
      </c>
      <c r="F131" s="19">
        <v>1.15</v>
      </c>
      <c r="G131" s="15">
        <f t="shared" si="33"/>
        <v>13432</v>
      </c>
      <c r="H131" s="15">
        <f t="shared" si="34"/>
        <v>18000</v>
      </c>
      <c r="I131" s="15">
        <f t="shared" si="35"/>
        <v>31432</v>
      </c>
      <c r="J131" s="16" t="s">
        <v>14</v>
      </c>
      <c r="K131" s="17"/>
    </row>
    <row r="132" s="1" customFormat="1" ht="45" customHeight="1" spans="1:11">
      <c r="A132" s="13">
        <v>127</v>
      </c>
      <c r="B132" s="13" t="s">
        <v>158</v>
      </c>
      <c r="C132" s="14" t="s">
        <v>160</v>
      </c>
      <c r="D132" s="25">
        <f t="shared" si="32"/>
        <v>32</v>
      </c>
      <c r="E132" s="13">
        <v>8</v>
      </c>
      <c r="F132" s="19">
        <v>1.15</v>
      </c>
      <c r="G132" s="15">
        <f t="shared" si="33"/>
        <v>13432</v>
      </c>
      <c r="H132" s="15">
        <f t="shared" si="34"/>
        <v>18000</v>
      </c>
      <c r="I132" s="15">
        <f t="shared" si="35"/>
        <v>31432</v>
      </c>
      <c r="J132" s="16" t="s">
        <v>14</v>
      </c>
      <c r="K132" s="17"/>
    </row>
    <row r="133" s="1" customFormat="1" ht="45" customHeight="1" spans="1:11">
      <c r="A133" s="13">
        <v>128</v>
      </c>
      <c r="B133" s="13" t="s">
        <v>158</v>
      </c>
      <c r="C133" s="14" t="s">
        <v>161</v>
      </c>
      <c r="D133" s="25">
        <f t="shared" si="32"/>
        <v>32</v>
      </c>
      <c r="E133" s="14">
        <v>8</v>
      </c>
      <c r="F133" s="19">
        <v>1.15</v>
      </c>
      <c r="G133" s="15">
        <f t="shared" si="33"/>
        <v>13432</v>
      </c>
      <c r="H133" s="15">
        <f t="shared" si="34"/>
        <v>18000</v>
      </c>
      <c r="I133" s="15">
        <f t="shared" si="35"/>
        <v>31432</v>
      </c>
      <c r="J133" s="16" t="s">
        <v>14</v>
      </c>
      <c r="K133" s="17"/>
    </row>
    <row r="134" s="1" customFormat="1" ht="45" customHeight="1" spans="1:11">
      <c r="A134" s="13">
        <v>129</v>
      </c>
      <c r="B134" s="13" t="s">
        <v>158</v>
      </c>
      <c r="C134" s="14" t="s">
        <v>162</v>
      </c>
      <c r="D134" s="25">
        <f t="shared" si="32"/>
        <v>32</v>
      </c>
      <c r="E134" s="13">
        <v>8</v>
      </c>
      <c r="F134" s="19">
        <v>1.15</v>
      </c>
      <c r="G134" s="15">
        <f t="shared" si="33"/>
        <v>13432</v>
      </c>
      <c r="H134" s="15">
        <f t="shared" si="34"/>
        <v>18000</v>
      </c>
      <c r="I134" s="15">
        <f t="shared" si="35"/>
        <v>31432</v>
      </c>
      <c r="J134" s="16" t="s">
        <v>14</v>
      </c>
      <c r="K134" s="17"/>
    </row>
    <row r="135" s="1" customFormat="1" ht="45" customHeight="1" spans="1:11">
      <c r="A135" s="13">
        <v>130</v>
      </c>
      <c r="B135" s="13" t="s">
        <v>163</v>
      </c>
      <c r="C135" s="14" t="s">
        <v>164</v>
      </c>
      <c r="D135" s="25">
        <f t="shared" si="32"/>
        <v>12</v>
      </c>
      <c r="E135" s="13">
        <v>3</v>
      </c>
      <c r="F135" s="19">
        <v>1.15</v>
      </c>
      <c r="G135" s="15">
        <f t="shared" si="33"/>
        <v>5037</v>
      </c>
      <c r="H135" s="15">
        <f t="shared" si="34"/>
        <v>6750</v>
      </c>
      <c r="I135" s="15">
        <f t="shared" si="35"/>
        <v>11787</v>
      </c>
      <c r="J135" s="16" t="s">
        <v>14</v>
      </c>
      <c r="K135" s="17"/>
    </row>
    <row r="136" s="1" customFormat="1" ht="45" customHeight="1" spans="1:11">
      <c r="A136" s="13">
        <v>131</v>
      </c>
      <c r="B136" s="13" t="s">
        <v>163</v>
      </c>
      <c r="C136" s="14" t="s">
        <v>165</v>
      </c>
      <c r="D136" s="25">
        <f t="shared" si="32"/>
        <v>12</v>
      </c>
      <c r="E136" s="13">
        <v>3</v>
      </c>
      <c r="F136" s="19">
        <v>1.15</v>
      </c>
      <c r="G136" s="15">
        <f t="shared" si="33"/>
        <v>5037</v>
      </c>
      <c r="H136" s="15">
        <f t="shared" si="34"/>
        <v>6750</v>
      </c>
      <c r="I136" s="15">
        <f t="shared" si="35"/>
        <v>11787</v>
      </c>
      <c r="J136" s="16" t="s">
        <v>14</v>
      </c>
      <c r="K136" s="17"/>
    </row>
    <row r="137" s="1" customFormat="1" ht="45" customHeight="1" spans="1:11">
      <c r="A137" s="13">
        <v>132</v>
      </c>
      <c r="B137" s="13" t="s">
        <v>163</v>
      </c>
      <c r="C137" s="14" t="s">
        <v>166</v>
      </c>
      <c r="D137" s="25">
        <f t="shared" si="32"/>
        <v>12</v>
      </c>
      <c r="E137" s="13">
        <v>3</v>
      </c>
      <c r="F137" s="19">
        <v>1.15</v>
      </c>
      <c r="G137" s="15">
        <f t="shared" si="33"/>
        <v>5037</v>
      </c>
      <c r="H137" s="15">
        <f t="shared" si="34"/>
        <v>6750</v>
      </c>
      <c r="I137" s="15">
        <f t="shared" si="35"/>
        <v>11787</v>
      </c>
      <c r="J137" s="16" t="s">
        <v>14</v>
      </c>
      <c r="K137" s="17"/>
    </row>
    <row r="138" s="1" customFormat="1" ht="45" customHeight="1" spans="1:11">
      <c r="A138" s="13">
        <v>133</v>
      </c>
      <c r="B138" s="13" t="s">
        <v>163</v>
      </c>
      <c r="C138" s="14" t="s">
        <v>167</v>
      </c>
      <c r="D138" s="25">
        <f t="shared" ref="D138:D147" si="36">E138*4</f>
        <v>12</v>
      </c>
      <c r="E138" s="13">
        <v>3</v>
      </c>
      <c r="F138" s="19">
        <v>1.15</v>
      </c>
      <c r="G138" s="15">
        <f t="shared" ref="G138:G147" si="37">ROUND(D138*F138*365,2)</f>
        <v>5037</v>
      </c>
      <c r="H138" s="15">
        <f t="shared" ref="H138:H147" si="38">ROUND(E138*2250,2)</f>
        <v>6750</v>
      </c>
      <c r="I138" s="15">
        <f t="shared" ref="I138:I147" si="39">G138+H138</f>
        <v>11787</v>
      </c>
      <c r="J138" s="16" t="s">
        <v>14</v>
      </c>
      <c r="K138" s="17"/>
    </row>
    <row r="139" s="1" customFormat="1" ht="45" customHeight="1" spans="1:11">
      <c r="A139" s="13">
        <v>134</v>
      </c>
      <c r="B139" s="13" t="s">
        <v>163</v>
      </c>
      <c r="C139" s="14" t="s">
        <v>168</v>
      </c>
      <c r="D139" s="25">
        <f t="shared" si="36"/>
        <v>12</v>
      </c>
      <c r="E139" s="13">
        <v>3</v>
      </c>
      <c r="F139" s="19">
        <v>1.15</v>
      </c>
      <c r="G139" s="15">
        <f t="shared" si="37"/>
        <v>5037</v>
      </c>
      <c r="H139" s="15">
        <f t="shared" si="38"/>
        <v>6750</v>
      </c>
      <c r="I139" s="15">
        <f t="shared" si="39"/>
        <v>11787</v>
      </c>
      <c r="J139" s="16" t="s">
        <v>14</v>
      </c>
      <c r="K139" s="17"/>
    </row>
    <row r="140" s="1" customFormat="1" ht="45" customHeight="1" spans="1:11">
      <c r="A140" s="13">
        <v>135</v>
      </c>
      <c r="B140" s="13" t="s">
        <v>163</v>
      </c>
      <c r="C140" s="14" t="s">
        <v>169</v>
      </c>
      <c r="D140" s="25">
        <f t="shared" si="36"/>
        <v>12</v>
      </c>
      <c r="E140" s="13">
        <v>3</v>
      </c>
      <c r="F140" s="19">
        <v>1.15</v>
      </c>
      <c r="G140" s="15">
        <f t="shared" si="37"/>
        <v>5037</v>
      </c>
      <c r="H140" s="15">
        <f t="shared" si="38"/>
        <v>6750</v>
      </c>
      <c r="I140" s="15">
        <f t="shared" si="39"/>
        <v>11787</v>
      </c>
      <c r="J140" s="16" t="s">
        <v>14</v>
      </c>
      <c r="K140" s="17"/>
    </row>
    <row r="141" s="1" customFormat="1" ht="45" customHeight="1" spans="1:11">
      <c r="A141" s="13">
        <v>136</v>
      </c>
      <c r="B141" s="13" t="s">
        <v>163</v>
      </c>
      <c r="C141" s="14" t="s">
        <v>170</v>
      </c>
      <c r="D141" s="25">
        <f t="shared" si="36"/>
        <v>12</v>
      </c>
      <c r="E141" s="13">
        <v>3</v>
      </c>
      <c r="F141" s="19">
        <v>1.15</v>
      </c>
      <c r="G141" s="15">
        <f t="shared" si="37"/>
        <v>5037</v>
      </c>
      <c r="H141" s="15">
        <f t="shared" si="38"/>
        <v>6750</v>
      </c>
      <c r="I141" s="15">
        <f t="shared" si="39"/>
        <v>11787</v>
      </c>
      <c r="J141" s="16" t="s">
        <v>14</v>
      </c>
      <c r="K141" s="17"/>
    </row>
    <row r="142" s="1" customFormat="1" ht="45" customHeight="1" spans="1:11">
      <c r="A142" s="13">
        <v>137</v>
      </c>
      <c r="B142" s="13" t="s">
        <v>163</v>
      </c>
      <c r="C142" s="14" t="s">
        <v>171</v>
      </c>
      <c r="D142" s="25">
        <f t="shared" si="36"/>
        <v>12</v>
      </c>
      <c r="E142" s="13">
        <v>3</v>
      </c>
      <c r="F142" s="19">
        <v>1.15</v>
      </c>
      <c r="G142" s="15">
        <f t="shared" si="37"/>
        <v>5037</v>
      </c>
      <c r="H142" s="15">
        <f t="shared" si="38"/>
        <v>6750</v>
      </c>
      <c r="I142" s="15">
        <f t="shared" si="39"/>
        <v>11787</v>
      </c>
      <c r="J142" s="16" t="s">
        <v>14</v>
      </c>
      <c r="K142" s="17"/>
    </row>
    <row r="143" s="1" customFormat="1" ht="45" customHeight="1" spans="1:11">
      <c r="A143" s="13">
        <v>138</v>
      </c>
      <c r="B143" s="13" t="s">
        <v>163</v>
      </c>
      <c r="C143" s="14" t="s">
        <v>172</v>
      </c>
      <c r="D143" s="25">
        <f t="shared" si="36"/>
        <v>12</v>
      </c>
      <c r="E143" s="13">
        <v>3</v>
      </c>
      <c r="F143" s="19">
        <v>1.15</v>
      </c>
      <c r="G143" s="15">
        <f t="shared" si="37"/>
        <v>5037</v>
      </c>
      <c r="H143" s="15">
        <f t="shared" si="38"/>
        <v>6750</v>
      </c>
      <c r="I143" s="15">
        <f t="shared" si="39"/>
        <v>11787</v>
      </c>
      <c r="J143" s="16" t="s">
        <v>14</v>
      </c>
      <c r="K143" s="17"/>
    </row>
    <row r="144" s="1" customFormat="1" ht="45" customHeight="1" spans="1:11">
      <c r="A144" s="13">
        <v>139</v>
      </c>
      <c r="B144" s="13" t="s">
        <v>163</v>
      </c>
      <c r="C144" s="14" t="s">
        <v>173</v>
      </c>
      <c r="D144" s="25">
        <f t="shared" si="36"/>
        <v>12</v>
      </c>
      <c r="E144" s="13">
        <v>3</v>
      </c>
      <c r="F144" s="19">
        <v>1.15</v>
      </c>
      <c r="G144" s="15">
        <f t="shared" si="37"/>
        <v>5037</v>
      </c>
      <c r="H144" s="15">
        <f t="shared" si="38"/>
        <v>6750</v>
      </c>
      <c r="I144" s="15">
        <f t="shared" si="39"/>
        <v>11787</v>
      </c>
      <c r="J144" s="16" t="s">
        <v>14</v>
      </c>
      <c r="K144" s="17"/>
    </row>
    <row r="145" s="1" customFormat="1" ht="45" customHeight="1" spans="1:11">
      <c r="A145" s="13">
        <v>140</v>
      </c>
      <c r="B145" s="13" t="s">
        <v>163</v>
      </c>
      <c r="C145" s="14" t="s">
        <v>174</v>
      </c>
      <c r="D145" s="25">
        <f t="shared" si="36"/>
        <v>12</v>
      </c>
      <c r="E145" s="13">
        <v>3</v>
      </c>
      <c r="F145" s="19">
        <v>1.15</v>
      </c>
      <c r="G145" s="15">
        <f t="shared" si="37"/>
        <v>5037</v>
      </c>
      <c r="H145" s="15">
        <f t="shared" si="38"/>
        <v>6750</v>
      </c>
      <c r="I145" s="15">
        <f t="shared" si="39"/>
        <v>11787</v>
      </c>
      <c r="J145" s="16" t="s">
        <v>14</v>
      </c>
      <c r="K145" s="17"/>
    </row>
    <row r="146" s="1" customFormat="1" ht="45" customHeight="1" spans="1:11">
      <c r="A146" s="13">
        <v>141</v>
      </c>
      <c r="B146" s="13" t="s">
        <v>163</v>
      </c>
      <c r="C146" s="14" t="s">
        <v>175</v>
      </c>
      <c r="D146" s="25">
        <f t="shared" si="36"/>
        <v>12</v>
      </c>
      <c r="E146" s="13">
        <v>3</v>
      </c>
      <c r="F146" s="19">
        <v>1.15</v>
      </c>
      <c r="G146" s="15">
        <f t="shared" si="37"/>
        <v>5037</v>
      </c>
      <c r="H146" s="15">
        <f t="shared" si="38"/>
        <v>6750</v>
      </c>
      <c r="I146" s="15">
        <f t="shared" si="39"/>
        <v>11787</v>
      </c>
      <c r="J146" s="16" t="s">
        <v>14</v>
      </c>
      <c r="K146" s="17"/>
    </row>
    <row r="147" s="1" customFormat="1" ht="45" customHeight="1" spans="1:11">
      <c r="A147" s="13">
        <v>142</v>
      </c>
      <c r="B147" s="13" t="s">
        <v>163</v>
      </c>
      <c r="C147" s="14" t="s">
        <v>176</v>
      </c>
      <c r="D147" s="25">
        <f t="shared" si="36"/>
        <v>12</v>
      </c>
      <c r="E147" s="13">
        <v>3</v>
      </c>
      <c r="F147" s="19">
        <v>1.15</v>
      </c>
      <c r="G147" s="15">
        <f t="shared" si="37"/>
        <v>5037</v>
      </c>
      <c r="H147" s="15">
        <f t="shared" si="38"/>
        <v>6750</v>
      </c>
      <c r="I147" s="15">
        <f t="shared" si="39"/>
        <v>11787</v>
      </c>
      <c r="J147" s="16" t="s">
        <v>14</v>
      </c>
      <c r="K147" s="17"/>
    </row>
    <row r="148" customFormat="1" ht="53" customHeight="1" spans="1:11">
      <c r="A148" s="4" t="s">
        <v>1</v>
      </c>
      <c r="B148" s="5" t="s">
        <v>2</v>
      </c>
      <c r="C148" s="4" t="s">
        <v>3</v>
      </c>
      <c r="D148" s="5" t="s">
        <v>4</v>
      </c>
      <c r="E148" s="5" t="s">
        <v>5</v>
      </c>
      <c r="F148" s="5" t="s">
        <v>6</v>
      </c>
      <c r="G148" s="6" t="s">
        <v>60</v>
      </c>
      <c r="H148" s="6" t="s">
        <v>61</v>
      </c>
      <c r="I148" s="6" t="s">
        <v>62</v>
      </c>
      <c r="J148" s="6" t="s">
        <v>10</v>
      </c>
      <c r="K148" s="6" t="s">
        <v>11</v>
      </c>
    </row>
    <row r="149" s="1" customFormat="1" ht="45" customHeight="1" spans="1:11">
      <c r="A149" s="13">
        <v>143</v>
      </c>
      <c r="B149" s="13" t="s">
        <v>177</v>
      </c>
      <c r="C149" s="14" t="s">
        <v>178</v>
      </c>
      <c r="D149" s="25">
        <f t="shared" ref="D149:D158" si="40">E149*4</f>
        <v>12</v>
      </c>
      <c r="E149" s="13">
        <v>3</v>
      </c>
      <c r="F149" s="19">
        <v>1.15</v>
      </c>
      <c r="G149" s="15">
        <f t="shared" ref="G149:G158" si="41">ROUND(D149*F149*365,2)</f>
        <v>5037</v>
      </c>
      <c r="H149" s="15">
        <f t="shared" ref="H149:H158" si="42">ROUND(E149*2250,2)</f>
        <v>6750</v>
      </c>
      <c r="I149" s="15">
        <f t="shared" ref="I149:I158" si="43">G149+H149</f>
        <v>11787</v>
      </c>
      <c r="J149" s="16" t="s">
        <v>14</v>
      </c>
      <c r="K149" s="17"/>
    </row>
    <row r="150" s="1" customFormat="1" ht="45" customHeight="1" spans="1:11">
      <c r="A150" s="13">
        <v>144</v>
      </c>
      <c r="B150" s="13" t="s">
        <v>177</v>
      </c>
      <c r="C150" s="14" t="s">
        <v>179</v>
      </c>
      <c r="D150" s="25">
        <f t="shared" si="40"/>
        <v>12</v>
      </c>
      <c r="E150" s="13">
        <v>3</v>
      </c>
      <c r="F150" s="19">
        <v>1.15</v>
      </c>
      <c r="G150" s="15">
        <f t="shared" si="41"/>
        <v>5037</v>
      </c>
      <c r="H150" s="15">
        <f t="shared" si="42"/>
        <v>6750</v>
      </c>
      <c r="I150" s="15">
        <f t="shared" si="43"/>
        <v>11787</v>
      </c>
      <c r="J150" s="16" t="s">
        <v>14</v>
      </c>
      <c r="K150" s="17"/>
    </row>
    <row r="151" s="1" customFormat="1" ht="45" customHeight="1" spans="1:11">
      <c r="A151" s="13">
        <v>145</v>
      </c>
      <c r="B151" s="13" t="s">
        <v>177</v>
      </c>
      <c r="C151" s="14" t="s">
        <v>180</v>
      </c>
      <c r="D151" s="25">
        <f t="shared" si="40"/>
        <v>12</v>
      </c>
      <c r="E151" s="13">
        <v>3</v>
      </c>
      <c r="F151" s="19">
        <v>1.15</v>
      </c>
      <c r="G151" s="15">
        <f t="shared" si="41"/>
        <v>5037</v>
      </c>
      <c r="H151" s="15">
        <f t="shared" si="42"/>
        <v>6750</v>
      </c>
      <c r="I151" s="15">
        <f t="shared" si="43"/>
        <v>11787</v>
      </c>
      <c r="J151" s="16" t="s">
        <v>14</v>
      </c>
      <c r="K151" s="17"/>
    </row>
    <row r="152" s="1" customFormat="1" ht="45" customHeight="1" spans="1:11">
      <c r="A152" s="13">
        <v>146</v>
      </c>
      <c r="B152" s="13" t="s">
        <v>163</v>
      </c>
      <c r="C152" s="28" t="s">
        <v>181</v>
      </c>
      <c r="D152" s="25">
        <f t="shared" si="40"/>
        <v>12</v>
      </c>
      <c r="E152" s="13">
        <v>3</v>
      </c>
      <c r="F152" s="19">
        <v>1.15</v>
      </c>
      <c r="G152" s="15">
        <f t="shared" si="41"/>
        <v>5037</v>
      </c>
      <c r="H152" s="15">
        <f t="shared" si="42"/>
        <v>6750</v>
      </c>
      <c r="I152" s="15">
        <f t="shared" si="43"/>
        <v>11787</v>
      </c>
      <c r="J152" s="16" t="s">
        <v>14</v>
      </c>
      <c r="K152" s="17"/>
    </row>
    <row r="153" s="1" customFormat="1" ht="45" customHeight="1" spans="1:11">
      <c r="A153" s="13">
        <v>147</v>
      </c>
      <c r="B153" s="13" t="s">
        <v>177</v>
      </c>
      <c r="C153" s="28" t="s">
        <v>182</v>
      </c>
      <c r="D153" s="25">
        <f t="shared" si="40"/>
        <v>12</v>
      </c>
      <c r="E153" s="13">
        <v>3</v>
      </c>
      <c r="F153" s="19">
        <v>1.15</v>
      </c>
      <c r="G153" s="15">
        <f t="shared" si="41"/>
        <v>5037</v>
      </c>
      <c r="H153" s="15">
        <f t="shared" si="42"/>
        <v>6750</v>
      </c>
      <c r="I153" s="15">
        <f t="shared" si="43"/>
        <v>11787</v>
      </c>
      <c r="J153" s="16" t="s">
        <v>14</v>
      </c>
      <c r="K153" s="17"/>
    </row>
    <row r="154" s="1" customFormat="1" ht="45" customHeight="1" spans="1:11">
      <c r="A154" s="13">
        <v>148</v>
      </c>
      <c r="B154" s="13" t="s">
        <v>163</v>
      </c>
      <c r="C154" s="14" t="s">
        <v>183</v>
      </c>
      <c r="D154" s="25">
        <f t="shared" si="40"/>
        <v>56</v>
      </c>
      <c r="E154" s="13">
        <v>14</v>
      </c>
      <c r="F154" s="19">
        <v>1.15</v>
      </c>
      <c r="G154" s="15">
        <f t="shared" si="41"/>
        <v>23506</v>
      </c>
      <c r="H154" s="15">
        <f t="shared" si="42"/>
        <v>31500</v>
      </c>
      <c r="I154" s="15">
        <f t="shared" si="43"/>
        <v>55006</v>
      </c>
      <c r="J154" s="16" t="s">
        <v>14</v>
      </c>
      <c r="K154" s="17"/>
    </row>
    <row r="155" s="1" customFormat="1" ht="45" customHeight="1" spans="1:11">
      <c r="A155" s="13">
        <v>149</v>
      </c>
      <c r="B155" s="13" t="s">
        <v>163</v>
      </c>
      <c r="C155" s="14" t="s">
        <v>184</v>
      </c>
      <c r="D155" s="25">
        <f t="shared" si="40"/>
        <v>14</v>
      </c>
      <c r="E155" s="13">
        <v>3.5</v>
      </c>
      <c r="F155" s="19">
        <v>1.15</v>
      </c>
      <c r="G155" s="15">
        <f t="shared" si="41"/>
        <v>5876.5</v>
      </c>
      <c r="H155" s="15">
        <f t="shared" si="42"/>
        <v>7875</v>
      </c>
      <c r="I155" s="15">
        <f t="shared" si="43"/>
        <v>13751.5</v>
      </c>
      <c r="J155" s="16" t="s">
        <v>14</v>
      </c>
      <c r="K155" s="17"/>
    </row>
    <row r="156" s="1" customFormat="1" ht="45" customHeight="1" spans="1:11">
      <c r="A156" s="13">
        <v>150</v>
      </c>
      <c r="B156" s="13" t="s">
        <v>163</v>
      </c>
      <c r="C156" s="29" t="s">
        <v>185</v>
      </c>
      <c r="D156" s="25">
        <f t="shared" si="40"/>
        <v>14</v>
      </c>
      <c r="E156" s="13">
        <v>3.5</v>
      </c>
      <c r="F156" s="19">
        <v>1.15</v>
      </c>
      <c r="G156" s="15">
        <f t="shared" si="41"/>
        <v>5876.5</v>
      </c>
      <c r="H156" s="15">
        <f t="shared" si="42"/>
        <v>7875</v>
      </c>
      <c r="I156" s="15">
        <f t="shared" si="43"/>
        <v>13751.5</v>
      </c>
      <c r="J156" s="16" t="s">
        <v>14</v>
      </c>
      <c r="K156" s="17"/>
    </row>
    <row r="157" s="1" customFormat="1" ht="45" customHeight="1" spans="1:11">
      <c r="A157" s="13">
        <v>151</v>
      </c>
      <c r="B157" s="13" t="s">
        <v>186</v>
      </c>
      <c r="C157" s="14" t="s">
        <v>187</v>
      </c>
      <c r="D157" s="25">
        <f t="shared" si="40"/>
        <v>14</v>
      </c>
      <c r="E157" s="13">
        <v>3.5</v>
      </c>
      <c r="F157" s="19">
        <v>1.15</v>
      </c>
      <c r="G157" s="15">
        <f t="shared" si="41"/>
        <v>5876.5</v>
      </c>
      <c r="H157" s="15">
        <f t="shared" si="42"/>
        <v>7875</v>
      </c>
      <c r="I157" s="15">
        <f t="shared" si="43"/>
        <v>13751.5</v>
      </c>
      <c r="J157" s="16" t="s">
        <v>14</v>
      </c>
      <c r="K157" s="17"/>
    </row>
    <row r="158" s="1" customFormat="1" ht="45" customHeight="1" spans="1:11">
      <c r="A158" s="13">
        <v>152</v>
      </c>
      <c r="B158" s="13" t="s">
        <v>188</v>
      </c>
      <c r="C158" s="14" t="s">
        <v>189</v>
      </c>
      <c r="D158" s="25">
        <f t="shared" si="40"/>
        <v>14</v>
      </c>
      <c r="E158" s="13">
        <v>3.5</v>
      </c>
      <c r="F158" s="19">
        <v>1.15</v>
      </c>
      <c r="G158" s="15">
        <f t="shared" si="41"/>
        <v>5876.5</v>
      </c>
      <c r="H158" s="15">
        <f t="shared" si="42"/>
        <v>7875</v>
      </c>
      <c r="I158" s="15">
        <f t="shared" si="43"/>
        <v>13751.5</v>
      </c>
      <c r="J158" s="16" t="s">
        <v>14</v>
      </c>
      <c r="K158" s="17"/>
    </row>
    <row r="159" s="1" customFormat="1" ht="45" customHeight="1" spans="1:11">
      <c r="A159" s="13">
        <v>153</v>
      </c>
      <c r="B159" s="13" t="s">
        <v>163</v>
      </c>
      <c r="C159" s="14" t="s">
        <v>190</v>
      </c>
      <c r="D159" s="25">
        <f t="shared" ref="D159:D168" si="44">E159*4</f>
        <v>14</v>
      </c>
      <c r="E159" s="13">
        <v>3.5</v>
      </c>
      <c r="F159" s="19">
        <v>1.15</v>
      </c>
      <c r="G159" s="15">
        <f t="shared" ref="G159:G168" si="45">ROUND(D159*F159*365,2)</f>
        <v>5876.5</v>
      </c>
      <c r="H159" s="15">
        <f t="shared" ref="H159:H168" si="46">ROUND(E159*2250,2)</f>
        <v>7875</v>
      </c>
      <c r="I159" s="15">
        <f t="shared" ref="I159:I168" si="47">G159+H159</f>
        <v>13751.5</v>
      </c>
      <c r="J159" s="16" t="s">
        <v>14</v>
      </c>
      <c r="K159" s="17"/>
    </row>
    <row r="160" s="1" customFormat="1" ht="45" customHeight="1" spans="1:11">
      <c r="A160" s="13">
        <v>154</v>
      </c>
      <c r="B160" s="13" t="s">
        <v>163</v>
      </c>
      <c r="C160" s="14" t="s">
        <v>191</v>
      </c>
      <c r="D160" s="25">
        <f t="shared" si="44"/>
        <v>28</v>
      </c>
      <c r="E160" s="13">
        <v>7</v>
      </c>
      <c r="F160" s="19">
        <v>1.15</v>
      </c>
      <c r="G160" s="15">
        <f t="shared" si="45"/>
        <v>11753</v>
      </c>
      <c r="H160" s="15">
        <f t="shared" si="46"/>
        <v>15750</v>
      </c>
      <c r="I160" s="15">
        <f t="shared" si="47"/>
        <v>27503</v>
      </c>
      <c r="J160" s="16" t="s">
        <v>14</v>
      </c>
      <c r="K160" s="17"/>
    </row>
    <row r="161" s="1" customFormat="1" ht="45" customHeight="1" spans="1:11">
      <c r="A161" s="13">
        <v>155</v>
      </c>
      <c r="B161" s="13" t="s">
        <v>163</v>
      </c>
      <c r="C161" s="14" t="s">
        <v>192</v>
      </c>
      <c r="D161" s="25">
        <f t="shared" si="44"/>
        <v>14</v>
      </c>
      <c r="E161" s="13">
        <v>3.5</v>
      </c>
      <c r="F161" s="19">
        <v>1.15</v>
      </c>
      <c r="G161" s="15">
        <f t="shared" si="45"/>
        <v>5876.5</v>
      </c>
      <c r="H161" s="15">
        <f t="shared" si="46"/>
        <v>7875</v>
      </c>
      <c r="I161" s="15">
        <f t="shared" si="47"/>
        <v>13751.5</v>
      </c>
      <c r="J161" s="16" t="s">
        <v>14</v>
      </c>
      <c r="K161" s="17"/>
    </row>
    <row r="162" s="1" customFormat="1" ht="45" customHeight="1" spans="1:11">
      <c r="A162" s="13">
        <v>156</v>
      </c>
      <c r="B162" s="13" t="s">
        <v>163</v>
      </c>
      <c r="C162" s="14" t="s">
        <v>193</v>
      </c>
      <c r="D162" s="25">
        <f t="shared" si="44"/>
        <v>28</v>
      </c>
      <c r="E162" s="13">
        <v>7</v>
      </c>
      <c r="F162" s="19">
        <v>1.15</v>
      </c>
      <c r="G162" s="15">
        <f t="shared" si="45"/>
        <v>11753</v>
      </c>
      <c r="H162" s="15">
        <f t="shared" si="46"/>
        <v>15750</v>
      </c>
      <c r="I162" s="15">
        <f t="shared" si="47"/>
        <v>27503</v>
      </c>
      <c r="J162" s="16" t="s">
        <v>14</v>
      </c>
      <c r="K162" s="17"/>
    </row>
    <row r="163" s="1" customFormat="1" ht="45" customHeight="1" spans="1:11">
      <c r="A163" s="13">
        <v>157</v>
      </c>
      <c r="B163" s="13" t="s">
        <v>163</v>
      </c>
      <c r="C163" s="14" t="s">
        <v>194</v>
      </c>
      <c r="D163" s="25">
        <f t="shared" si="44"/>
        <v>14</v>
      </c>
      <c r="E163" s="13">
        <v>3.5</v>
      </c>
      <c r="F163" s="19">
        <v>1.15</v>
      </c>
      <c r="G163" s="15">
        <f t="shared" si="45"/>
        <v>5876.5</v>
      </c>
      <c r="H163" s="15">
        <f t="shared" si="46"/>
        <v>7875</v>
      </c>
      <c r="I163" s="15">
        <f t="shared" si="47"/>
        <v>13751.5</v>
      </c>
      <c r="J163" s="16" t="s">
        <v>14</v>
      </c>
      <c r="K163" s="17"/>
    </row>
    <row r="164" s="1" customFormat="1" ht="45" customHeight="1" spans="1:11">
      <c r="A164" s="13">
        <v>158</v>
      </c>
      <c r="B164" s="13" t="s">
        <v>163</v>
      </c>
      <c r="C164" s="14" t="s">
        <v>195</v>
      </c>
      <c r="D164" s="25">
        <f t="shared" si="44"/>
        <v>14</v>
      </c>
      <c r="E164" s="13">
        <v>3.5</v>
      </c>
      <c r="F164" s="19">
        <v>1.15</v>
      </c>
      <c r="G164" s="15">
        <f t="shared" si="45"/>
        <v>5876.5</v>
      </c>
      <c r="H164" s="15">
        <f t="shared" si="46"/>
        <v>7875</v>
      </c>
      <c r="I164" s="15">
        <f t="shared" si="47"/>
        <v>13751.5</v>
      </c>
      <c r="J164" s="16" t="s">
        <v>14</v>
      </c>
      <c r="K164" s="17"/>
    </row>
    <row r="165" s="1" customFormat="1" ht="45" customHeight="1" spans="1:11">
      <c r="A165" s="13">
        <v>159</v>
      </c>
      <c r="B165" s="13" t="s">
        <v>163</v>
      </c>
      <c r="C165" s="14" t="s">
        <v>196</v>
      </c>
      <c r="D165" s="25">
        <f t="shared" si="44"/>
        <v>14</v>
      </c>
      <c r="E165" s="13">
        <v>3.5</v>
      </c>
      <c r="F165" s="19">
        <v>1.15</v>
      </c>
      <c r="G165" s="15">
        <f t="shared" si="45"/>
        <v>5876.5</v>
      </c>
      <c r="H165" s="15">
        <f t="shared" si="46"/>
        <v>7875</v>
      </c>
      <c r="I165" s="15">
        <f t="shared" si="47"/>
        <v>13751.5</v>
      </c>
      <c r="J165" s="16" t="s">
        <v>14</v>
      </c>
      <c r="K165" s="17"/>
    </row>
    <row r="166" s="1" customFormat="1" ht="45" customHeight="1" spans="1:11">
      <c r="A166" s="13">
        <v>160</v>
      </c>
      <c r="B166" s="13" t="s">
        <v>163</v>
      </c>
      <c r="C166" s="14" t="s">
        <v>197</v>
      </c>
      <c r="D166" s="25">
        <f t="shared" si="44"/>
        <v>14</v>
      </c>
      <c r="E166" s="13">
        <v>3.5</v>
      </c>
      <c r="F166" s="19">
        <v>1.15</v>
      </c>
      <c r="G166" s="15">
        <f t="shared" si="45"/>
        <v>5876.5</v>
      </c>
      <c r="H166" s="15">
        <f t="shared" si="46"/>
        <v>7875</v>
      </c>
      <c r="I166" s="15">
        <f t="shared" si="47"/>
        <v>13751.5</v>
      </c>
      <c r="J166" s="16" t="s">
        <v>14</v>
      </c>
      <c r="K166" s="17"/>
    </row>
    <row r="167" s="1" customFormat="1" ht="45" customHeight="1" spans="1:11">
      <c r="A167" s="13">
        <v>161</v>
      </c>
      <c r="B167" s="13" t="s">
        <v>163</v>
      </c>
      <c r="C167" s="14" t="s">
        <v>198</v>
      </c>
      <c r="D167" s="25">
        <f t="shared" si="44"/>
        <v>14</v>
      </c>
      <c r="E167" s="13">
        <v>3.5</v>
      </c>
      <c r="F167" s="19">
        <v>1.15</v>
      </c>
      <c r="G167" s="15">
        <f t="shared" si="45"/>
        <v>5876.5</v>
      </c>
      <c r="H167" s="15">
        <f t="shared" si="46"/>
        <v>7875</v>
      </c>
      <c r="I167" s="15">
        <f t="shared" si="47"/>
        <v>13751.5</v>
      </c>
      <c r="J167" s="16" t="s">
        <v>14</v>
      </c>
      <c r="K167" s="17"/>
    </row>
    <row r="168" s="1" customFormat="1" ht="45" customHeight="1" spans="1:11">
      <c r="A168" s="13">
        <v>162</v>
      </c>
      <c r="B168" s="13" t="s">
        <v>163</v>
      </c>
      <c r="C168" s="14" t="s">
        <v>199</v>
      </c>
      <c r="D168" s="25">
        <f t="shared" si="44"/>
        <v>14</v>
      </c>
      <c r="E168" s="13">
        <v>3.5</v>
      </c>
      <c r="F168" s="19">
        <v>1.15</v>
      </c>
      <c r="G168" s="15">
        <f t="shared" si="45"/>
        <v>5876.5</v>
      </c>
      <c r="H168" s="15">
        <f t="shared" si="46"/>
        <v>7875</v>
      </c>
      <c r="I168" s="15">
        <f t="shared" si="47"/>
        <v>13751.5</v>
      </c>
      <c r="J168" s="16" t="s">
        <v>14</v>
      </c>
      <c r="K168" s="17"/>
    </row>
    <row r="169" s="1" customFormat="1" ht="45" customHeight="1" spans="1:11">
      <c r="A169" s="13">
        <v>163</v>
      </c>
      <c r="B169" s="13" t="s">
        <v>163</v>
      </c>
      <c r="C169" s="14" t="s">
        <v>200</v>
      </c>
      <c r="D169" s="25">
        <f t="shared" ref="D169:D178" si="48">E169*4</f>
        <v>28</v>
      </c>
      <c r="E169" s="13">
        <v>7</v>
      </c>
      <c r="F169" s="19">
        <v>1.15</v>
      </c>
      <c r="G169" s="15">
        <f t="shared" ref="G169:G178" si="49">ROUND(D169*F169*365,2)</f>
        <v>11753</v>
      </c>
      <c r="H169" s="15">
        <f t="shared" ref="H169:H178" si="50">ROUND(E169*2250,2)</f>
        <v>15750</v>
      </c>
      <c r="I169" s="15">
        <f t="shared" ref="I169:I178" si="51">G169+H169</f>
        <v>27503</v>
      </c>
      <c r="J169" s="16" t="s">
        <v>14</v>
      </c>
      <c r="K169" s="17"/>
    </row>
    <row r="170" s="1" customFormat="1" ht="45" customHeight="1" spans="1:11">
      <c r="A170" s="13">
        <v>164</v>
      </c>
      <c r="B170" s="13" t="s">
        <v>201</v>
      </c>
      <c r="C170" s="14" t="s">
        <v>202</v>
      </c>
      <c r="D170" s="25">
        <f t="shared" si="48"/>
        <v>8</v>
      </c>
      <c r="E170" s="13">
        <v>2</v>
      </c>
      <c r="F170" s="19">
        <v>1.15</v>
      </c>
      <c r="G170" s="15">
        <f t="shared" si="49"/>
        <v>3358</v>
      </c>
      <c r="H170" s="15">
        <f t="shared" si="50"/>
        <v>4500</v>
      </c>
      <c r="I170" s="15">
        <f t="shared" si="51"/>
        <v>7858</v>
      </c>
      <c r="J170" s="16" t="s">
        <v>14</v>
      </c>
      <c r="K170" s="17"/>
    </row>
    <row r="171" s="1" customFormat="1" ht="45" customHeight="1" spans="1:11">
      <c r="A171" s="13">
        <v>165</v>
      </c>
      <c r="B171" s="13" t="s">
        <v>201</v>
      </c>
      <c r="C171" s="14" t="s">
        <v>203</v>
      </c>
      <c r="D171" s="25">
        <f t="shared" si="48"/>
        <v>8</v>
      </c>
      <c r="E171" s="13">
        <v>2</v>
      </c>
      <c r="F171" s="19">
        <v>1.15</v>
      </c>
      <c r="G171" s="15">
        <f t="shared" si="49"/>
        <v>3358</v>
      </c>
      <c r="H171" s="15">
        <f t="shared" si="50"/>
        <v>4500</v>
      </c>
      <c r="I171" s="15">
        <f t="shared" si="51"/>
        <v>7858</v>
      </c>
      <c r="J171" s="16" t="s">
        <v>14</v>
      </c>
      <c r="K171" s="17"/>
    </row>
    <row r="172" s="1" customFormat="1" ht="45" customHeight="1" spans="1:11">
      <c r="A172" s="13">
        <v>166</v>
      </c>
      <c r="B172" s="13" t="s">
        <v>201</v>
      </c>
      <c r="C172" s="14" t="s">
        <v>204</v>
      </c>
      <c r="D172" s="25">
        <f t="shared" si="48"/>
        <v>24</v>
      </c>
      <c r="E172" s="13">
        <v>6</v>
      </c>
      <c r="F172" s="19">
        <v>1.15</v>
      </c>
      <c r="G172" s="15">
        <f t="shared" si="49"/>
        <v>10074</v>
      </c>
      <c r="H172" s="15">
        <f t="shared" si="50"/>
        <v>13500</v>
      </c>
      <c r="I172" s="15">
        <f t="shared" si="51"/>
        <v>23574</v>
      </c>
      <c r="J172" s="16" t="s">
        <v>14</v>
      </c>
      <c r="K172" s="17"/>
    </row>
    <row r="173" s="1" customFormat="1" ht="45" customHeight="1" spans="1:11">
      <c r="A173" s="13">
        <v>167</v>
      </c>
      <c r="B173" s="13" t="s">
        <v>201</v>
      </c>
      <c r="C173" s="14" t="s">
        <v>205</v>
      </c>
      <c r="D173" s="25">
        <f t="shared" si="48"/>
        <v>8</v>
      </c>
      <c r="E173" s="13">
        <v>2</v>
      </c>
      <c r="F173" s="19">
        <v>1.15</v>
      </c>
      <c r="G173" s="15">
        <f t="shared" si="49"/>
        <v>3358</v>
      </c>
      <c r="H173" s="15">
        <f t="shared" si="50"/>
        <v>4500</v>
      </c>
      <c r="I173" s="15">
        <f t="shared" si="51"/>
        <v>7858</v>
      </c>
      <c r="J173" s="16" t="s">
        <v>14</v>
      </c>
      <c r="K173" s="17"/>
    </row>
    <row r="174" s="1" customFormat="1" ht="45" customHeight="1" spans="1:11">
      <c r="A174" s="13">
        <v>168</v>
      </c>
      <c r="B174" s="13" t="s">
        <v>201</v>
      </c>
      <c r="C174" s="14" t="s">
        <v>206</v>
      </c>
      <c r="D174" s="25">
        <f t="shared" si="48"/>
        <v>8</v>
      </c>
      <c r="E174" s="13">
        <v>2</v>
      </c>
      <c r="F174" s="19">
        <v>1.15</v>
      </c>
      <c r="G174" s="15">
        <f t="shared" si="49"/>
        <v>3358</v>
      </c>
      <c r="H174" s="15">
        <f t="shared" si="50"/>
        <v>4500</v>
      </c>
      <c r="I174" s="15">
        <f t="shared" si="51"/>
        <v>7858</v>
      </c>
      <c r="J174" s="16" t="s">
        <v>14</v>
      </c>
      <c r="K174" s="17"/>
    </row>
    <row r="175" s="1" customFormat="1" ht="45" customHeight="1" spans="1:11">
      <c r="A175" s="13">
        <v>169</v>
      </c>
      <c r="B175" s="13" t="s">
        <v>163</v>
      </c>
      <c r="C175" s="14" t="s">
        <v>207</v>
      </c>
      <c r="D175" s="25">
        <f t="shared" si="48"/>
        <v>28</v>
      </c>
      <c r="E175" s="13">
        <v>7</v>
      </c>
      <c r="F175" s="19">
        <v>1.15</v>
      </c>
      <c r="G175" s="15">
        <f t="shared" si="49"/>
        <v>11753</v>
      </c>
      <c r="H175" s="15">
        <f t="shared" si="50"/>
        <v>15750</v>
      </c>
      <c r="I175" s="15">
        <f t="shared" si="51"/>
        <v>27503</v>
      </c>
      <c r="J175" s="16" t="s">
        <v>14</v>
      </c>
      <c r="K175" s="17"/>
    </row>
    <row r="176" s="1" customFormat="1" ht="45" customHeight="1" spans="1:11">
      <c r="A176" s="13">
        <v>170</v>
      </c>
      <c r="B176" s="13" t="s">
        <v>163</v>
      </c>
      <c r="C176" s="14" t="s">
        <v>208</v>
      </c>
      <c r="D176" s="25">
        <f t="shared" si="48"/>
        <v>28</v>
      </c>
      <c r="E176" s="13">
        <v>7</v>
      </c>
      <c r="F176" s="19">
        <v>1.15</v>
      </c>
      <c r="G176" s="15">
        <f t="shared" si="49"/>
        <v>11753</v>
      </c>
      <c r="H176" s="15">
        <f t="shared" si="50"/>
        <v>15750</v>
      </c>
      <c r="I176" s="15">
        <f t="shared" si="51"/>
        <v>27503</v>
      </c>
      <c r="J176" s="16" t="s">
        <v>14</v>
      </c>
      <c r="K176" s="17"/>
    </row>
    <row r="177" s="1" customFormat="1" ht="45" customHeight="1" spans="1:11">
      <c r="A177" s="13">
        <v>171</v>
      </c>
      <c r="B177" s="13" t="s">
        <v>163</v>
      </c>
      <c r="C177" s="14" t="s">
        <v>209</v>
      </c>
      <c r="D177" s="25">
        <f t="shared" si="48"/>
        <v>56</v>
      </c>
      <c r="E177" s="13">
        <v>14</v>
      </c>
      <c r="F177" s="19">
        <v>1.15</v>
      </c>
      <c r="G177" s="15">
        <f t="shared" si="49"/>
        <v>23506</v>
      </c>
      <c r="H177" s="15">
        <f t="shared" si="50"/>
        <v>31500</v>
      </c>
      <c r="I177" s="15">
        <f t="shared" si="51"/>
        <v>55006</v>
      </c>
      <c r="J177" s="16" t="s">
        <v>14</v>
      </c>
      <c r="K177" s="17"/>
    </row>
    <row r="178" s="1" customFormat="1" ht="45" customHeight="1" spans="1:11">
      <c r="A178" s="13">
        <v>172</v>
      </c>
      <c r="B178" s="13" t="s">
        <v>163</v>
      </c>
      <c r="C178" s="14" t="s">
        <v>210</v>
      </c>
      <c r="D178" s="25">
        <f t="shared" si="48"/>
        <v>14</v>
      </c>
      <c r="E178" s="13">
        <v>3.5</v>
      </c>
      <c r="F178" s="19">
        <v>1.15</v>
      </c>
      <c r="G178" s="15">
        <f t="shared" si="49"/>
        <v>5876.5</v>
      </c>
      <c r="H178" s="15">
        <f t="shared" si="50"/>
        <v>7875</v>
      </c>
      <c r="I178" s="15">
        <f t="shared" si="51"/>
        <v>13751.5</v>
      </c>
      <c r="J178" s="16" t="s">
        <v>14</v>
      </c>
      <c r="K178" s="17"/>
    </row>
    <row r="179" customFormat="1" ht="53" customHeight="1" spans="1:11">
      <c r="A179" s="4" t="s">
        <v>1</v>
      </c>
      <c r="B179" s="5" t="s">
        <v>2</v>
      </c>
      <c r="C179" s="4" t="s">
        <v>3</v>
      </c>
      <c r="D179" s="5" t="s">
        <v>4</v>
      </c>
      <c r="E179" s="5" t="s">
        <v>5</v>
      </c>
      <c r="F179" s="5" t="s">
        <v>6</v>
      </c>
      <c r="G179" s="6" t="s">
        <v>60</v>
      </c>
      <c r="H179" s="6" t="s">
        <v>61</v>
      </c>
      <c r="I179" s="6" t="s">
        <v>62</v>
      </c>
      <c r="J179" s="6" t="s">
        <v>10</v>
      </c>
      <c r="K179" s="6" t="s">
        <v>11</v>
      </c>
    </row>
    <row r="180" s="1" customFormat="1" ht="45" customHeight="1" spans="1:11">
      <c r="A180" s="13">
        <v>173</v>
      </c>
      <c r="B180" s="13" t="s">
        <v>163</v>
      </c>
      <c r="C180" s="14" t="s">
        <v>211</v>
      </c>
      <c r="D180" s="25">
        <f t="shared" ref="D180:D189" si="52">E180*4</f>
        <v>14</v>
      </c>
      <c r="E180" s="13">
        <v>3.5</v>
      </c>
      <c r="F180" s="19">
        <v>1.15</v>
      </c>
      <c r="G180" s="15">
        <f t="shared" ref="G180:G189" si="53">ROUND(D180*F180*365,2)</f>
        <v>5876.5</v>
      </c>
      <c r="H180" s="15">
        <f t="shared" ref="H180:H189" si="54">ROUND(E180*2250,2)</f>
        <v>7875</v>
      </c>
      <c r="I180" s="15">
        <f t="shared" ref="I180:I189" si="55">G180+H180</f>
        <v>13751.5</v>
      </c>
      <c r="J180" s="16" t="s">
        <v>14</v>
      </c>
      <c r="K180" s="17"/>
    </row>
    <row r="181" s="1" customFormat="1" ht="45" customHeight="1" spans="1:11">
      <c r="A181" s="13">
        <v>174</v>
      </c>
      <c r="B181" s="13" t="s">
        <v>163</v>
      </c>
      <c r="C181" s="14" t="s">
        <v>212</v>
      </c>
      <c r="D181" s="25">
        <f t="shared" si="52"/>
        <v>28</v>
      </c>
      <c r="E181" s="13">
        <v>7</v>
      </c>
      <c r="F181" s="19">
        <v>1.15</v>
      </c>
      <c r="G181" s="15">
        <f t="shared" si="53"/>
        <v>11753</v>
      </c>
      <c r="H181" s="15">
        <f t="shared" si="54"/>
        <v>15750</v>
      </c>
      <c r="I181" s="15">
        <f t="shared" si="55"/>
        <v>27503</v>
      </c>
      <c r="J181" s="16" t="s">
        <v>14</v>
      </c>
      <c r="K181" s="17"/>
    </row>
    <row r="182" s="1" customFormat="1" ht="45" customHeight="1" spans="1:11">
      <c r="A182" s="13">
        <v>175</v>
      </c>
      <c r="B182" s="13" t="s">
        <v>213</v>
      </c>
      <c r="C182" s="14" t="s">
        <v>214</v>
      </c>
      <c r="D182" s="25">
        <f t="shared" si="52"/>
        <v>14</v>
      </c>
      <c r="E182" s="13">
        <v>3.5</v>
      </c>
      <c r="F182" s="19">
        <v>1.15</v>
      </c>
      <c r="G182" s="15">
        <f t="shared" si="53"/>
        <v>5876.5</v>
      </c>
      <c r="H182" s="15">
        <f t="shared" si="54"/>
        <v>7875</v>
      </c>
      <c r="I182" s="15">
        <f t="shared" si="55"/>
        <v>13751.5</v>
      </c>
      <c r="J182" s="16" t="s">
        <v>14</v>
      </c>
      <c r="K182" s="17"/>
    </row>
    <row r="183" s="1" customFormat="1" ht="45" customHeight="1" spans="1:11">
      <c r="A183" s="13">
        <v>176</v>
      </c>
      <c r="B183" s="13" t="s">
        <v>213</v>
      </c>
      <c r="C183" s="14" t="s">
        <v>215</v>
      </c>
      <c r="D183" s="25">
        <f t="shared" si="52"/>
        <v>14</v>
      </c>
      <c r="E183" s="13">
        <v>3.5</v>
      </c>
      <c r="F183" s="19">
        <v>1.15</v>
      </c>
      <c r="G183" s="15">
        <f t="shared" si="53"/>
        <v>5876.5</v>
      </c>
      <c r="H183" s="15">
        <f t="shared" si="54"/>
        <v>7875</v>
      </c>
      <c r="I183" s="15">
        <f t="shared" si="55"/>
        <v>13751.5</v>
      </c>
      <c r="J183" s="16" t="s">
        <v>14</v>
      </c>
      <c r="K183" s="17"/>
    </row>
    <row r="184" s="1" customFormat="1" ht="45" customHeight="1" spans="1:11">
      <c r="A184" s="13">
        <v>177</v>
      </c>
      <c r="B184" s="13" t="s">
        <v>213</v>
      </c>
      <c r="C184" s="14" t="s">
        <v>216</v>
      </c>
      <c r="D184" s="25">
        <f t="shared" si="52"/>
        <v>14</v>
      </c>
      <c r="E184" s="13">
        <v>3.5</v>
      </c>
      <c r="F184" s="19">
        <v>1.15</v>
      </c>
      <c r="G184" s="15">
        <f t="shared" si="53"/>
        <v>5876.5</v>
      </c>
      <c r="H184" s="15">
        <f t="shared" si="54"/>
        <v>7875</v>
      </c>
      <c r="I184" s="15">
        <f t="shared" si="55"/>
        <v>13751.5</v>
      </c>
      <c r="J184" s="16" t="s">
        <v>14</v>
      </c>
      <c r="K184" s="17"/>
    </row>
    <row r="185" s="1" customFormat="1" ht="45" customHeight="1" spans="1:11">
      <c r="A185" s="13">
        <v>178</v>
      </c>
      <c r="B185" s="13" t="s">
        <v>213</v>
      </c>
      <c r="C185" s="14" t="s">
        <v>217</v>
      </c>
      <c r="D185" s="25">
        <f t="shared" si="52"/>
        <v>14</v>
      </c>
      <c r="E185" s="13">
        <v>3.5</v>
      </c>
      <c r="F185" s="19">
        <v>1.15</v>
      </c>
      <c r="G185" s="15">
        <f t="shared" si="53"/>
        <v>5876.5</v>
      </c>
      <c r="H185" s="15">
        <f t="shared" si="54"/>
        <v>7875</v>
      </c>
      <c r="I185" s="15">
        <f t="shared" si="55"/>
        <v>13751.5</v>
      </c>
      <c r="J185" s="16" t="s">
        <v>14</v>
      </c>
      <c r="K185" s="17"/>
    </row>
    <row r="186" s="1" customFormat="1" ht="45" customHeight="1" spans="1:11">
      <c r="A186" s="13">
        <v>179</v>
      </c>
      <c r="B186" s="13" t="s">
        <v>218</v>
      </c>
      <c r="C186" s="14" t="s">
        <v>219</v>
      </c>
      <c r="D186" s="25">
        <f t="shared" si="52"/>
        <v>14</v>
      </c>
      <c r="E186" s="13">
        <v>3.5</v>
      </c>
      <c r="F186" s="19">
        <v>1.15</v>
      </c>
      <c r="G186" s="15">
        <f t="shared" si="53"/>
        <v>5876.5</v>
      </c>
      <c r="H186" s="15">
        <f t="shared" si="54"/>
        <v>7875</v>
      </c>
      <c r="I186" s="15">
        <f t="shared" si="55"/>
        <v>13751.5</v>
      </c>
      <c r="J186" s="16" t="s">
        <v>14</v>
      </c>
      <c r="K186" s="17"/>
    </row>
    <row r="187" s="1" customFormat="1" ht="45" customHeight="1" spans="1:11">
      <c r="A187" s="13">
        <v>180</v>
      </c>
      <c r="B187" s="13" t="s">
        <v>220</v>
      </c>
      <c r="C187" s="14" t="s">
        <v>221</v>
      </c>
      <c r="D187" s="25">
        <f t="shared" si="52"/>
        <v>14</v>
      </c>
      <c r="E187" s="13">
        <v>3.5</v>
      </c>
      <c r="F187" s="19">
        <v>1.15</v>
      </c>
      <c r="G187" s="15">
        <f t="shared" si="53"/>
        <v>5876.5</v>
      </c>
      <c r="H187" s="15">
        <f t="shared" si="54"/>
        <v>7875</v>
      </c>
      <c r="I187" s="15">
        <f t="shared" si="55"/>
        <v>13751.5</v>
      </c>
      <c r="J187" s="16" t="s">
        <v>14</v>
      </c>
      <c r="K187" s="17"/>
    </row>
    <row r="188" s="1" customFormat="1" ht="45" customHeight="1" spans="1:11">
      <c r="A188" s="13">
        <v>181</v>
      </c>
      <c r="B188" s="13" t="s">
        <v>115</v>
      </c>
      <c r="C188" s="14" t="s">
        <v>222</v>
      </c>
      <c r="D188" s="25">
        <f t="shared" si="52"/>
        <v>24</v>
      </c>
      <c r="E188" s="27">
        <v>6</v>
      </c>
      <c r="F188" s="19">
        <v>1.15</v>
      </c>
      <c r="G188" s="15">
        <f t="shared" si="53"/>
        <v>10074</v>
      </c>
      <c r="H188" s="15">
        <f t="shared" si="54"/>
        <v>13500</v>
      </c>
      <c r="I188" s="15">
        <f t="shared" si="55"/>
        <v>23574</v>
      </c>
      <c r="J188" s="16" t="s">
        <v>14</v>
      </c>
      <c r="K188" s="17"/>
    </row>
    <row r="189" s="1" customFormat="1" ht="45" customHeight="1" spans="1:11">
      <c r="A189" s="13">
        <v>182</v>
      </c>
      <c r="B189" s="13" t="s">
        <v>115</v>
      </c>
      <c r="C189" s="14" t="s">
        <v>223</v>
      </c>
      <c r="D189" s="25">
        <f t="shared" si="52"/>
        <v>28</v>
      </c>
      <c r="E189" s="13">
        <v>7</v>
      </c>
      <c r="F189" s="19">
        <v>1.15</v>
      </c>
      <c r="G189" s="15">
        <f t="shared" si="53"/>
        <v>11753</v>
      </c>
      <c r="H189" s="15">
        <f t="shared" si="54"/>
        <v>15750</v>
      </c>
      <c r="I189" s="15">
        <f t="shared" si="55"/>
        <v>27503</v>
      </c>
      <c r="J189" s="16" t="s">
        <v>14</v>
      </c>
      <c r="K189" s="17"/>
    </row>
    <row r="190" s="1" customFormat="1" ht="45" customHeight="1" spans="1:11">
      <c r="A190" s="13">
        <v>183</v>
      </c>
      <c r="B190" s="13" t="s">
        <v>115</v>
      </c>
      <c r="C190" s="14" t="s">
        <v>224</v>
      </c>
      <c r="D190" s="25">
        <f t="shared" ref="D190:D195" si="56">E190*4</f>
        <v>28</v>
      </c>
      <c r="E190" s="13">
        <v>7</v>
      </c>
      <c r="F190" s="19">
        <v>1.15</v>
      </c>
      <c r="G190" s="15">
        <f t="shared" ref="G190:G195" si="57">ROUND(D190*F190*365,2)</f>
        <v>11753</v>
      </c>
      <c r="H190" s="15">
        <f t="shared" ref="H190:H195" si="58">ROUND(E190*2250,2)</f>
        <v>15750</v>
      </c>
      <c r="I190" s="15">
        <f t="shared" ref="I190:I199" si="59">G190+H190</f>
        <v>27503</v>
      </c>
      <c r="J190" s="16" t="s">
        <v>14</v>
      </c>
      <c r="K190" s="17"/>
    </row>
    <row r="191" s="1" customFormat="1" ht="45" customHeight="1" spans="1:11">
      <c r="A191" s="13">
        <v>184</v>
      </c>
      <c r="B191" s="13" t="s">
        <v>115</v>
      </c>
      <c r="C191" s="14" t="s">
        <v>225</v>
      </c>
      <c r="D191" s="25">
        <f t="shared" si="56"/>
        <v>56</v>
      </c>
      <c r="E191" s="13">
        <v>14</v>
      </c>
      <c r="F191" s="19">
        <v>1.15</v>
      </c>
      <c r="G191" s="15">
        <f t="shared" si="57"/>
        <v>23506</v>
      </c>
      <c r="H191" s="15">
        <f t="shared" si="58"/>
        <v>31500</v>
      </c>
      <c r="I191" s="15">
        <f t="shared" si="59"/>
        <v>55006</v>
      </c>
      <c r="J191" s="16" t="s">
        <v>14</v>
      </c>
      <c r="K191" s="17"/>
    </row>
    <row r="192" s="1" customFormat="1" ht="45" customHeight="1" spans="1:11">
      <c r="A192" s="13">
        <v>185</v>
      </c>
      <c r="B192" s="13" t="s">
        <v>115</v>
      </c>
      <c r="C192" s="14" t="s">
        <v>226</v>
      </c>
      <c r="D192" s="25">
        <f t="shared" si="56"/>
        <v>56</v>
      </c>
      <c r="E192" s="13">
        <v>14</v>
      </c>
      <c r="F192" s="19">
        <v>1.15</v>
      </c>
      <c r="G192" s="15">
        <f t="shared" si="57"/>
        <v>23506</v>
      </c>
      <c r="H192" s="15">
        <f t="shared" si="58"/>
        <v>31500</v>
      </c>
      <c r="I192" s="15">
        <f t="shared" si="59"/>
        <v>55006</v>
      </c>
      <c r="J192" s="16" t="s">
        <v>14</v>
      </c>
      <c r="K192" s="17"/>
    </row>
    <row r="193" s="1" customFormat="1" ht="45" customHeight="1" spans="1:11">
      <c r="A193" s="13">
        <v>186</v>
      </c>
      <c r="B193" s="13" t="s">
        <v>115</v>
      </c>
      <c r="C193" s="14" t="s">
        <v>227</v>
      </c>
      <c r="D193" s="25">
        <f t="shared" si="56"/>
        <v>48</v>
      </c>
      <c r="E193" s="13">
        <v>12</v>
      </c>
      <c r="F193" s="19">
        <v>1.15</v>
      </c>
      <c r="G193" s="15">
        <f t="shared" si="57"/>
        <v>20148</v>
      </c>
      <c r="H193" s="15">
        <f t="shared" si="58"/>
        <v>27000</v>
      </c>
      <c r="I193" s="15">
        <f t="shared" si="59"/>
        <v>47148</v>
      </c>
      <c r="J193" s="16" t="s">
        <v>14</v>
      </c>
      <c r="K193" s="17"/>
    </row>
    <row r="194" s="1" customFormat="1" ht="45" customHeight="1" spans="1:11">
      <c r="A194" s="13">
        <v>187</v>
      </c>
      <c r="B194" s="30" t="s">
        <v>115</v>
      </c>
      <c r="C194" s="20" t="s">
        <v>228</v>
      </c>
      <c r="D194" s="31">
        <f t="shared" si="56"/>
        <v>56</v>
      </c>
      <c r="E194" s="30">
        <v>14</v>
      </c>
      <c r="F194" s="32">
        <v>1.15</v>
      </c>
      <c r="G194" s="15">
        <f t="shared" si="57"/>
        <v>23506</v>
      </c>
      <c r="H194" s="15">
        <f t="shared" si="58"/>
        <v>31500</v>
      </c>
      <c r="I194" s="15">
        <f t="shared" si="59"/>
        <v>55006</v>
      </c>
      <c r="J194" s="16" t="s">
        <v>14</v>
      </c>
      <c r="K194" s="17"/>
    </row>
    <row r="195" s="1" customFormat="1" ht="45" customHeight="1" spans="1:11">
      <c r="A195" s="13">
        <v>188</v>
      </c>
      <c r="B195" s="13" t="s">
        <v>115</v>
      </c>
      <c r="C195" s="14" t="s">
        <v>229</v>
      </c>
      <c r="D195" s="25">
        <f t="shared" si="56"/>
        <v>72</v>
      </c>
      <c r="E195" s="13">
        <v>18</v>
      </c>
      <c r="F195" s="19">
        <v>1.15</v>
      </c>
      <c r="G195" s="15">
        <f t="shared" si="57"/>
        <v>30222</v>
      </c>
      <c r="H195" s="15">
        <f t="shared" si="58"/>
        <v>40500</v>
      </c>
      <c r="I195" s="15">
        <f t="shared" si="59"/>
        <v>70722</v>
      </c>
      <c r="J195" s="16" t="s">
        <v>14</v>
      </c>
      <c r="K195" s="17"/>
    </row>
    <row r="196" s="2" customFormat="1" ht="35" customHeight="1" spans="1:11">
      <c r="A196" s="13">
        <v>189</v>
      </c>
      <c r="B196" s="13" t="s">
        <v>230</v>
      </c>
      <c r="C196" s="14">
        <v>301</v>
      </c>
      <c r="D196" s="23">
        <v>30.24</v>
      </c>
      <c r="E196" s="33"/>
      <c r="F196" s="13">
        <v>0.46</v>
      </c>
      <c r="G196" s="15">
        <v>5100</v>
      </c>
      <c r="H196" s="14">
        <f t="shared" ref="H196:H199" si="60">D196*295</f>
        <v>8920.8</v>
      </c>
      <c r="I196" s="14">
        <f t="shared" si="59"/>
        <v>14020.8</v>
      </c>
      <c r="J196" s="16" t="s">
        <v>14</v>
      </c>
      <c r="K196" s="17"/>
    </row>
    <row r="197" s="2" customFormat="1" ht="35" customHeight="1" spans="1:11">
      <c r="A197" s="13">
        <v>190</v>
      </c>
      <c r="B197" s="13" t="s">
        <v>230</v>
      </c>
      <c r="C197" s="14">
        <v>302</v>
      </c>
      <c r="D197" s="23">
        <v>160</v>
      </c>
      <c r="E197" s="33"/>
      <c r="F197" s="13">
        <v>0.46</v>
      </c>
      <c r="G197" s="15">
        <v>26900</v>
      </c>
      <c r="H197" s="14">
        <f t="shared" si="60"/>
        <v>47200</v>
      </c>
      <c r="I197" s="14">
        <f t="shared" si="59"/>
        <v>74100</v>
      </c>
      <c r="J197" s="16" t="s">
        <v>14</v>
      </c>
      <c r="K197" s="17"/>
    </row>
    <row r="198" s="2" customFormat="1" ht="35" customHeight="1" spans="1:11">
      <c r="A198" s="13">
        <v>191</v>
      </c>
      <c r="B198" s="13" t="s">
        <v>230</v>
      </c>
      <c r="C198" s="14">
        <v>303</v>
      </c>
      <c r="D198" s="23">
        <v>153.9</v>
      </c>
      <c r="E198" s="33"/>
      <c r="F198" s="13">
        <v>0.46</v>
      </c>
      <c r="G198" s="15">
        <v>25800</v>
      </c>
      <c r="H198" s="14">
        <f t="shared" si="60"/>
        <v>45400.5</v>
      </c>
      <c r="I198" s="14">
        <f t="shared" si="59"/>
        <v>71200.5</v>
      </c>
      <c r="J198" s="16" t="s">
        <v>14</v>
      </c>
      <c r="K198" s="17"/>
    </row>
    <row r="199" s="2" customFormat="1" ht="35" customHeight="1" spans="1:11">
      <c r="A199" s="13">
        <v>192</v>
      </c>
      <c r="B199" s="13" t="s">
        <v>230</v>
      </c>
      <c r="C199" s="14">
        <v>304</v>
      </c>
      <c r="D199" s="23">
        <v>368.53</v>
      </c>
      <c r="E199" s="33"/>
      <c r="F199" s="13">
        <v>0.46</v>
      </c>
      <c r="G199" s="15">
        <v>61900</v>
      </c>
      <c r="H199" s="14">
        <f t="shared" si="60"/>
        <v>108716.35</v>
      </c>
      <c r="I199" s="14">
        <f t="shared" si="59"/>
        <v>170616.35</v>
      </c>
      <c r="J199" s="16" t="s">
        <v>14</v>
      </c>
      <c r="K199" s="17"/>
    </row>
    <row r="200" s="2" customFormat="1" ht="35" customHeight="1" spans="1:11">
      <c r="A200" s="13">
        <v>193</v>
      </c>
      <c r="B200" s="13" t="s">
        <v>231</v>
      </c>
      <c r="C200" s="14" t="s">
        <v>232</v>
      </c>
      <c r="D200" s="23"/>
      <c r="E200" s="33"/>
      <c r="F200" s="13"/>
      <c r="G200" s="15">
        <v>16100</v>
      </c>
      <c r="H200" s="14">
        <v>0</v>
      </c>
      <c r="I200" s="15">
        <f>G200</f>
        <v>16100</v>
      </c>
      <c r="J200" s="16" t="s">
        <v>14</v>
      </c>
      <c r="K200" s="17"/>
    </row>
    <row r="201" ht="35" customHeight="1" spans="1:11">
      <c r="A201" s="34" t="s">
        <v>233</v>
      </c>
      <c r="B201" s="34"/>
      <c r="C201" s="34"/>
      <c r="D201" s="34">
        <f>SUM(D3:D200)</f>
        <v>7861.03</v>
      </c>
      <c r="E201" s="34">
        <f>SUM(E3:E195)</f>
        <v>412</v>
      </c>
      <c r="F201" s="34"/>
      <c r="G201" s="35">
        <f>SUM(G3:G200)</f>
        <v>2380135.69</v>
      </c>
      <c r="H201" s="35">
        <f>SUM(H3:H200)</f>
        <v>2759843.85</v>
      </c>
      <c r="I201" s="35">
        <f>SUM(I3:I200)</f>
        <v>5139979.54</v>
      </c>
      <c r="J201" s="17"/>
      <c r="K201" s="17"/>
    </row>
  </sheetData>
  <mergeCells count="1">
    <mergeCell ref="A1:K1"/>
  </mergeCells>
  <pageMargins left="0.75" right="0.75" top="1" bottom="1" header="0.5" footer="0.5"/>
  <pageSetup paperSize="9" scale="4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城北市场起租价格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huacai</dc:creator>
  <cp:lastModifiedBy>Crystal</cp:lastModifiedBy>
  <dcterms:created xsi:type="dcterms:W3CDTF">2024-02-27T01:38:00Z</dcterms:created>
  <cp:lastPrinted>2025-03-28T01:35:00Z</cp:lastPrinted>
  <dcterms:modified xsi:type="dcterms:W3CDTF">2026-10-27T08:22:18Z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EBCC5045C83D4F1F9AD5B4BC4921727E_13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